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55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pba4</author>
    <author>Avalani, Pawna</author>
    <author>PA</author>
  </authors>
  <commentList>
    <comment ref="J31" authorId="0">
      <text>
        <r>
          <rPr>
            <b/>
            <sz val="8"/>
            <rFont val="Tahoma"/>
            <family val="2"/>
          </rPr>
          <t xml:space="preserve">Includes Pre-Award amount
</t>
        </r>
      </text>
    </comment>
    <comment ref="B43" authorId="1">
      <text>
        <r>
          <rPr>
            <b/>
            <sz val="8"/>
            <rFont val="Tahoma"/>
            <family val="2"/>
          </rPr>
          <t>Original award under McCloud, H</t>
        </r>
        <r>
          <rPr>
            <sz val="8"/>
            <rFont val="Tahoma"/>
            <family val="2"/>
          </rPr>
          <t xml:space="preserve">
who retired..change PI</t>
        </r>
      </text>
    </comment>
    <comment ref="B44" authorId="1">
      <text>
        <r>
          <rPr>
            <b/>
            <sz val="8"/>
            <rFont val="Tahoma"/>
            <family val="2"/>
          </rPr>
          <t>Original award under McCloud, H</t>
        </r>
        <r>
          <rPr>
            <sz val="8"/>
            <rFont val="Tahoma"/>
            <family val="2"/>
          </rPr>
          <t xml:space="preserve">
who retired.change of PI</t>
        </r>
      </text>
    </comment>
    <comment ref="C119" authorId="2">
      <text>
        <r>
          <rPr>
            <b/>
            <sz val="8"/>
            <rFont val="Tahoma"/>
            <family val="2"/>
          </rPr>
          <t>Investiagor</t>
        </r>
        <r>
          <rPr>
            <sz val="8"/>
            <rFont val="Tahoma"/>
            <family val="2"/>
          </rPr>
          <t xml:space="preserve">
</t>
        </r>
      </text>
    </comment>
    <comment ref="J231" authorId="2">
      <text>
        <r>
          <rPr>
            <b/>
            <sz val="8"/>
            <rFont val="Tahoma"/>
            <family val="2"/>
          </rPr>
          <t>Includes Pre-Award Amount</t>
        </r>
      </text>
    </comment>
    <comment ref="L231" authorId="2">
      <text>
        <r>
          <rPr>
            <b/>
            <sz val="8"/>
            <rFont val="Tahoma"/>
            <family val="2"/>
          </rPr>
          <t>Includes Pre-Award Amount</t>
        </r>
      </text>
    </comment>
  </commentList>
</comments>
</file>

<file path=xl/sharedStrings.xml><?xml version="1.0" encoding="utf-8"?>
<sst xmlns="http://schemas.openxmlformats.org/spreadsheetml/2006/main" count="2264" uniqueCount="837">
  <si>
    <t>OFFICE OF RESEARCH AND DEVELOPMENT</t>
  </si>
  <si>
    <t>Proposal 
#</t>
  </si>
  <si>
    <t>PI</t>
  </si>
  <si>
    <t>Co-PI</t>
  </si>
  <si>
    <t>A/F</t>
  </si>
  <si>
    <t>START</t>
  </si>
  <si>
    <t>CLOSE</t>
  </si>
  <si>
    <t>NO-COST EXTENSION
End Date</t>
  </si>
  <si>
    <t>AGENCY 
$</t>
  </si>
  <si>
    <t>NJIT 
$</t>
  </si>
  <si>
    <t>F&amp;A
$</t>
  </si>
  <si>
    <t>Title</t>
  </si>
  <si>
    <t>Agency</t>
  </si>
  <si>
    <t>Dept</t>
  </si>
  <si>
    <t>College</t>
  </si>
  <si>
    <t>SubContract</t>
  </si>
  <si>
    <t>Subcontract
#</t>
  </si>
  <si>
    <t>Type</t>
  </si>
  <si>
    <t>10-310</t>
  </si>
  <si>
    <t>Dhar, S</t>
  </si>
  <si>
    <t>Biostatiscal analysis of cell and molecular biology experimental data</t>
  </si>
  <si>
    <t>UMDNJ</t>
  </si>
  <si>
    <t>MS</t>
  </si>
  <si>
    <t>CSLA</t>
  </si>
  <si>
    <t>O</t>
  </si>
  <si>
    <t>09-402</t>
  </si>
  <si>
    <t>Jonakait, G</t>
  </si>
  <si>
    <t>Astrocytic Inhibition of the Microglial Dendritic Cell Phenotype</t>
  </si>
  <si>
    <t>NSF</t>
  </si>
  <si>
    <t>DBS</t>
  </si>
  <si>
    <t>F</t>
  </si>
  <si>
    <t>10-244</t>
  </si>
  <si>
    <t>Misra, D</t>
  </si>
  <si>
    <t>International Symposium on High Dielectric Constant and Other Dielectric Materials for Nanoelectronics and Photonics-8</t>
  </si>
  <si>
    <t>ECE</t>
  </si>
  <si>
    <t>NCE</t>
  </si>
  <si>
    <t>11-002</t>
  </si>
  <si>
    <t>Sirkar, K</t>
  </si>
  <si>
    <t>Stabilizing Hydraulic Fluids by Removing Water</t>
  </si>
  <si>
    <t>USDOE</t>
  </si>
  <si>
    <t>CE</t>
  </si>
  <si>
    <t>Compact Membrane Systems</t>
  </si>
  <si>
    <t>Check #:7612</t>
  </si>
  <si>
    <t>10-313</t>
  </si>
  <si>
    <t>NSF MAST I-UCRC Site at NJIT</t>
  </si>
  <si>
    <t>10-363</t>
  </si>
  <si>
    <t>Spasovic, L</t>
  </si>
  <si>
    <t>X</t>
  </si>
  <si>
    <t>NJDOT E-STIP Development &amp; Deployment</t>
  </si>
  <si>
    <t>NJDOT</t>
  </si>
  <si>
    <t>CEE</t>
  </si>
  <si>
    <t>S</t>
  </si>
  <si>
    <t>09-261</t>
  </si>
  <si>
    <t>Dreizin, E</t>
  </si>
  <si>
    <t>Combustion Dynamics of Biocidal Metal-Based Energetic Components in Turbulent Reactive Flows</t>
  </si>
  <si>
    <t>DTRA</t>
  </si>
  <si>
    <t>U. of Illinois</t>
  </si>
  <si>
    <t>2009-04142-01</t>
  </si>
  <si>
    <t>10-254</t>
  </si>
  <si>
    <t>Chumer, M</t>
  </si>
  <si>
    <t>Rapid Information Sharing for Event Decision Support RISES</t>
  </si>
  <si>
    <t>US Army</t>
  </si>
  <si>
    <t>IS</t>
  </si>
  <si>
    <t>CCS</t>
  </si>
  <si>
    <t>Monmouth University</t>
  </si>
  <si>
    <t>09-372</t>
  </si>
  <si>
    <t>Hughey, R</t>
  </si>
  <si>
    <t>Santasieri, C</t>
  </si>
  <si>
    <t>Environmental and Redevelopment Planning for the Liberty Corridor</t>
  </si>
  <si>
    <t>US DOT</t>
  </si>
  <si>
    <t>R&amp;D</t>
  </si>
  <si>
    <t>10-389</t>
  </si>
  <si>
    <t>Pressure Swing Absorption Device and Process (for additional equipment)</t>
  </si>
  <si>
    <t>US DOE</t>
  </si>
  <si>
    <t>09-400</t>
  </si>
  <si>
    <t>Ni, L</t>
  </si>
  <si>
    <t>Mediators of Maternal Inflammation</t>
  </si>
  <si>
    <t>NJ DHSS</t>
  </si>
  <si>
    <t>FDB</t>
  </si>
  <si>
    <t>06-062</t>
  </si>
  <si>
    <t>Goode, P</t>
  </si>
  <si>
    <t>Helioseismic and Magnetic Imager on the Solar Dynamics Observatory</t>
  </si>
  <si>
    <t>NASA</t>
  </si>
  <si>
    <t>DP</t>
  </si>
  <si>
    <t>Leland Stanford Junior University</t>
  </si>
  <si>
    <t>14582430-26967</t>
  </si>
  <si>
    <t>10-164</t>
  </si>
  <si>
    <t>Arinzeh, T</t>
  </si>
  <si>
    <t>Khusid, B</t>
  </si>
  <si>
    <t>Jaffe, M</t>
  </si>
  <si>
    <t>Electrically-active scaffold for stem cell differentiation</t>
  </si>
  <si>
    <t>BE</t>
  </si>
  <si>
    <t>11-011</t>
  </si>
  <si>
    <t>Sebastian, D</t>
  </si>
  <si>
    <t>ESTCP On-site Program Support</t>
  </si>
  <si>
    <t>OSD</t>
  </si>
  <si>
    <t>10-337</t>
  </si>
  <si>
    <t>Perl, Y</t>
  </si>
  <si>
    <t>Geller, J</t>
  </si>
  <si>
    <r>
      <rPr>
        <b/>
        <sz val="10"/>
        <color indexed="8"/>
        <rFont val="Times New Roman"/>
        <family val="1"/>
      </rPr>
      <t xml:space="preserve">ARRA: </t>
    </r>
    <r>
      <rPr>
        <sz val="10"/>
        <color indexed="8"/>
        <rFont val="Times New Roman"/>
        <family val="1"/>
      </rPr>
      <t>Taxonomies Supporting Orientation, Navigation and Auditing of Terminologies Supplm-Summer</t>
    </r>
  </si>
  <si>
    <t>NIH</t>
  </si>
  <si>
    <t>CS</t>
  </si>
  <si>
    <t>09-062</t>
  </si>
  <si>
    <t>Novel Electro-hydrodynamic Technology for Gas-Liquid Phase Seperation in Microgravity</t>
  </si>
  <si>
    <t>07-120</t>
  </si>
  <si>
    <t>Solid Propellant Burn Rate Modifiers</t>
  </si>
  <si>
    <t>US Air Force</t>
  </si>
  <si>
    <t>Reactive Metals, Inc.</t>
  </si>
  <si>
    <t>Research Contract</t>
  </si>
  <si>
    <t>08-156</t>
  </si>
  <si>
    <t>Matveev, V</t>
  </si>
  <si>
    <t>Calcium Dynamics in Exocytosis and Synaptic Facilitation</t>
  </si>
  <si>
    <t>11-027</t>
  </si>
  <si>
    <t>PREPARATION OF REACTIVE MATERIALS FOR BONDING</t>
  </si>
  <si>
    <t>US Navy</t>
  </si>
  <si>
    <t xml:space="preserve">CE </t>
  </si>
  <si>
    <t>MRI0307</t>
  </si>
  <si>
    <t>10-495</t>
  </si>
  <si>
    <t>Haimovich, A</t>
  </si>
  <si>
    <t>Modulation Recognition Support Task #1 to TO #16</t>
  </si>
  <si>
    <t>CACI</t>
  </si>
  <si>
    <t>S11-113740</t>
  </si>
  <si>
    <t>10-496</t>
  </si>
  <si>
    <t>Modulation Recognition Support Task #2 to TO #16</t>
  </si>
  <si>
    <t>10-497</t>
  </si>
  <si>
    <t>Shi, Y</t>
  </si>
  <si>
    <t>Modulation Parameter Estimation 
Task #3 to TO #16</t>
  </si>
  <si>
    <t>10-498</t>
  </si>
  <si>
    <t>Zhou, M</t>
  </si>
  <si>
    <t>Software Defined Radio Concept 
Task #4 to TO #16</t>
  </si>
  <si>
    <t>10-499</t>
  </si>
  <si>
    <t>Ansari, N</t>
  </si>
  <si>
    <t>Sensor Network Computational Intelligence Methods for Optimization  
Task #5 to TO #16</t>
  </si>
  <si>
    <t>02-299</t>
  </si>
  <si>
    <t>Qos &amp; Network Mgmt</t>
  </si>
  <si>
    <t>Mitsubishi</t>
  </si>
  <si>
    <t>I</t>
  </si>
  <si>
    <t>10-391</t>
  </si>
  <si>
    <t>Marhaba, T</t>
  </si>
  <si>
    <t>Streamlining the project management process at NJDOT's Bureau of Research</t>
  </si>
  <si>
    <t>07-284
10-369</t>
  </si>
  <si>
    <t>Chien, S</t>
  </si>
  <si>
    <t>Meegoda, J</t>
  </si>
  <si>
    <t>NJ-MDSS Extension #4</t>
  </si>
  <si>
    <t>07-156</t>
  </si>
  <si>
    <t>Petropoulos, P</t>
  </si>
  <si>
    <t>Papageorgiou, D</t>
  </si>
  <si>
    <r>
      <rPr>
        <b/>
        <sz val="10"/>
        <color indexed="8"/>
        <rFont val="Times New Roman"/>
        <family val="1"/>
      </rPr>
      <t xml:space="preserve">Change in PI </t>
    </r>
    <r>
      <rPr>
        <sz val="10"/>
        <color indexed="8"/>
        <rFont val="Times New Roman"/>
        <family val="1"/>
      </rPr>
      <t xml:space="preserve">
Interaction between flow &amp; topology in interfacial electrohydrodynamics</t>
    </r>
  </si>
  <si>
    <t>Interaction between flow &amp; topology in interfacial electrohydrodynamics</t>
  </si>
  <si>
    <t>07-176</t>
  </si>
  <si>
    <t>Miura, R</t>
  </si>
  <si>
    <t>Thermal Effects on the dynamics of Singularity Formation in Viscous Threadsq</t>
  </si>
  <si>
    <t>07-153</t>
  </si>
  <si>
    <t>Siegel, M</t>
  </si>
  <si>
    <t>Collaborative Research:  Numerics and Analysis of Singularities for the Euler Equations</t>
  </si>
  <si>
    <t>07-413</t>
  </si>
  <si>
    <t>Booty, M</t>
  </si>
  <si>
    <t>Analysis and numerical computations of free boundaries in fluid dynamics:Surfactant solubility and elastic fibers</t>
  </si>
  <si>
    <t>07-165</t>
  </si>
  <si>
    <t>Kriegsmann, G</t>
  </si>
  <si>
    <t>Processing of Ceramic Materials by Microwave and Ohmic Heating</t>
  </si>
  <si>
    <t>11-028</t>
  </si>
  <si>
    <t>Isosorbide Chemistry for Croda</t>
  </si>
  <si>
    <t>Croda, Inc.</t>
  </si>
  <si>
    <t>BME</t>
  </si>
  <si>
    <t>10-335</t>
  </si>
  <si>
    <t>Foulds, R</t>
  </si>
  <si>
    <t>Control of Neural Stimulation to Enable Parapalegics to Walk Naturally</t>
  </si>
  <si>
    <t>Pfeiffer Foundation</t>
  </si>
  <si>
    <t>10-197</t>
  </si>
  <si>
    <t>Materials Deposition Through Electrokinetics</t>
  </si>
  <si>
    <t>Princeton University</t>
  </si>
  <si>
    <t>00001825</t>
  </si>
  <si>
    <t>09-102</t>
  </si>
  <si>
    <t>Kondic, L</t>
  </si>
  <si>
    <t>Microstructure, Fluidization, and Control of Penetrator Trajectories in Granular Media</t>
  </si>
  <si>
    <t>Duke University</t>
  </si>
  <si>
    <t>10-DTRA-1076</t>
  </si>
  <si>
    <t>10-362</t>
  </si>
  <si>
    <t>Iqbal, Z</t>
  </si>
  <si>
    <t>Development and Characterization of Nano-materials for Energetics &amp; Armament Applications</t>
  </si>
  <si>
    <t>US Army / ARDEC</t>
  </si>
  <si>
    <t>CES</t>
  </si>
  <si>
    <t>06-303A</t>
  </si>
  <si>
    <t>Burr-Alexander, L</t>
  </si>
  <si>
    <t>TRIO-Talent Search</t>
  </si>
  <si>
    <t>US DOED</t>
  </si>
  <si>
    <t>Pre-College</t>
  </si>
  <si>
    <t>07-137</t>
  </si>
  <si>
    <t>84-047A Upward Bound Program</t>
  </si>
  <si>
    <t>08-035</t>
  </si>
  <si>
    <t>Guzman, V</t>
  </si>
  <si>
    <t>ESL Upward Bound Program</t>
  </si>
  <si>
    <t>Consortium for Pre-College</t>
  </si>
  <si>
    <t>10-070</t>
  </si>
  <si>
    <t>Evans, D</t>
  </si>
  <si>
    <t>Energy Commissioning Agent/Auditor Training in the NY Metro region</t>
  </si>
  <si>
    <t xml:space="preserve">US DOE </t>
  </si>
  <si>
    <t>CBK</t>
  </si>
  <si>
    <t>SOA</t>
  </si>
  <si>
    <t>08-297</t>
  </si>
  <si>
    <t>NSTAR 2010</t>
  </si>
  <si>
    <t>NSTAR Electric and Gas</t>
  </si>
  <si>
    <t>10-307</t>
  </si>
  <si>
    <t>Cho, C</t>
  </si>
  <si>
    <t>Extracorporeal Bioartificial Liver Device</t>
  </si>
  <si>
    <t>Coulter Foundation</t>
  </si>
  <si>
    <t>10-308</t>
  </si>
  <si>
    <t>A Novel Matrix for Bone Repair Applications</t>
  </si>
  <si>
    <t>09-009</t>
  </si>
  <si>
    <t>Networking and Communication</t>
  </si>
  <si>
    <t>Excel Directional Technologies</t>
  </si>
  <si>
    <t>07-429</t>
  </si>
  <si>
    <t>Interdisciplinary Graduate Research Training</t>
  </si>
  <si>
    <t>Howard Hughes Medical Institute</t>
  </si>
  <si>
    <t>08-072</t>
  </si>
  <si>
    <t>Wang, H</t>
  </si>
  <si>
    <t>LWS: Evolution of Magnetic Fields &amp; Flows Associated with Flares and CMEs</t>
  </si>
  <si>
    <t>09-294</t>
  </si>
  <si>
    <t>Jing, J</t>
  </si>
  <si>
    <r>
      <t xml:space="preserve">ARRA: </t>
    </r>
    <r>
      <rPr>
        <sz val="10"/>
        <color indexed="8"/>
        <rFont val="Times New Roman"/>
        <family val="1"/>
      </rPr>
      <t>Three-Dimensional Magnetic Configuration and Evolution of Flare Productive Active Regions</t>
    </r>
  </si>
  <si>
    <t>08-324</t>
  </si>
  <si>
    <t>Gerrard, A</t>
  </si>
  <si>
    <r>
      <t xml:space="preserve">ARRA: </t>
    </r>
    <r>
      <rPr>
        <sz val="10"/>
        <color indexed="8"/>
        <rFont val="Times New Roman"/>
        <family val="1"/>
      </rPr>
      <t>Collaborative Research:PENGUIn-A High-Latitude Window to Geospace Dynamics</t>
    </r>
  </si>
  <si>
    <t>09-203</t>
  </si>
  <si>
    <t>Cao, W</t>
  </si>
  <si>
    <r>
      <t xml:space="preserve">ARRA: </t>
    </r>
    <r>
      <rPr>
        <sz val="10"/>
        <rFont val="Times New Roman"/>
        <family val="1"/>
      </rPr>
      <t>MRI:Development of Cryogenic Infrared Spectrograph for the 1.6 Meter Solar Telescope in Big Bear</t>
    </r>
  </si>
  <si>
    <t>10-237</t>
  </si>
  <si>
    <t>Cohen, M</t>
  </si>
  <si>
    <t>Track Our Impact</t>
  </si>
  <si>
    <t>US EPA</t>
  </si>
  <si>
    <t>10-346</t>
  </si>
  <si>
    <t>Abdel-Malek, L</t>
  </si>
  <si>
    <t>EU/US International Bachelor in Management Engineering</t>
  </si>
  <si>
    <t>US DoEd</t>
  </si>
  <si>
    <t>IME</t>
  </si>
  <si>
    <t>10-240</t>
  </si>
  <si>
    <t>Sustainable Sanitation for A Haitian Hospital</t>
  </si>
  <si>
    <t>07-346</t>
  </si>
  <si>
    <t>Mechanism of Electro-Static Discharge (ESD) Sensitivity of Reactive P0owders and Its Mitigations</t>
  </si>
  <si>
    <t>09-313</t>
  </si>
  <si>
    <t>Gogos, C</t>
  </si>
  <si>
    <t>Dave, R</t>
  </si>
  <si>
    <t>Xanthos, M</t>
  </si>
  <si>
    <t>Mitra, S</t>
  </si>
  <si>
    <t>ACE</t>
  </si>
  <si>
    <t>05-078</t>
  </si>
  <si>
    <t>IGERT: NanoPharmaceutical Eng &amp; Science</t>
  </si>
  <si>
    <t>US NSF</t>
  </si>
  <si>
    <t>ME</t>
  </si>
  <si>
    <t>Rutgers University</t>
  </si>
  <si>
    <t>2147 - 4</t>
  </si>
  <si>
    <t>11-042</t>
  </si>
  <si>
    <t>ERC Partner Project Funding</t>
  </si>
  <si>
    <t>Letter Agreement</t>
  </si>
  <si>
    <t>Various</t>
  </si>
  <si>
    <t>10-203</t>
  </si>
  <si>
    <t>Hoffman, K</t>
  </si>
  <si>
    <t xml:space="preserve"> 0831/15</t>
  </si>
  <si>
    <t xml:space="preserve">Student Support Services Program </t>
  </si>
  <si>
    <t>US Dept. of Education</t>
  </si>
  <si>
    <t>Student Support Services</t>
  </si>
  <si>
    <t>10-216</t>
  </si>
  <si>
    <t>Boubendir, Y</t>
  </si>
  <si>
    <t>Hybrid Algorithms for Wave Propagation</t>
  </si>
  <si>
    <t>11-026</t>
  </si>
  <si>
    <t>Grebel, H</t>
  </si>
  <si>
    <t>Sensors:Narrow Band, Broad Band and Low Pass Metal Mesh Filters for sensors in the IR to THz region and instant multiple wavelength detection of chemical agents - Supplement Support</t>
  </si>
  <si>
    <t>09-005</t>
  </si>
  <si>
    <t>Lanzerotti, L</t>
  </si>
  <si>
    <t>Radiation Belt Storm Probes Science Investigations (RBSPICE) Phases B,C, and D</t>
  </si>
  <si>
    <t>JHU-APL</t>
  </si>
  <si>
    <t>11-009</t>
  </si>
  <si>
    <t>Large Truck Monitoring Program Support - Mod 2</t>
  </si>
  <si>
    <t>10-286</t>
  </si>
  <si>
    <t>Tsybeskov, L</t>
  </si>
  <si>
    <t>Silicon-Germanium Nanopillar Heterojunctions for Novel Transferred Electron Devices,</t>
  </si>
  <si>
    <t>10-525</t>
  </si>
  <si>
    <t>Song, M</t>
  </si>
  <si>
    <t>Quality Estimate Scoring Tool (QuEST): Revolutionizing Repository Cross-referencing to Transform Discovery of Teaching Materials,</t>
  </si>
  <si>
    <t>10-060</t>
  </si>
  <si>
    <t>Modeling Particulate Flow</t>
  </si>
  <si>
    <t>NSF/IFPRI</t>
  </si>
  <si>
    <t>MATH</t>
  </si>
  <si>
    <t>07-015</t>
  </si>
  <si>
    <t>Solar B Phase E Support</t>
  </si>
  <si>
    <t>Lockheed Martin Corporation</t>
  </si>
  <si>
    <t>10-101</t>
  </si>
  <si>
    <t>Friedman, R</t>
  </si>
  <si>
    <t>Brownstein, M</t>
  </si>
  <si>
    <t>SoCS:  OKES: An Open Knowledge Exchange System to Promote Meta‐Disciplinary Collaboration Based on Socio‐Technical Principles</t>
  </si>
  <si>
    <t>Hum</t>
  </si>
  <si>
    <t>10-257</t>
  </si>
  <si>
    <t>Restricted Diffusion in Cellular Media: Application to Cortical Spreading Depression</t>
  </si>
  <si>
    <t>10-351</t>
  </si>
  <si>
    <t>4/31/2011</t>
  </si>
  <si>
    <t>Review of NCHRP Study Implementation at the NJDOT</t>
  </si>
  <si>
    <t>10-181</t>
  </si>
  <si>
    <t>Young, Y-N</t>
  </si>
  <si>
    <t>Numerical Methods and Analysis for Interfacial Fluid Flow with Soluble Surfactant</t>
  </si>
  <si>
    <t>10-057</t>
  </si>
  <si>
    <t>Gary, D</t>
  </si>
  <si>
    <t>Readhead, A</t>
  </si>
  <si>
    <r>
      <t>ARRA -</t>
    </r>
    <r>
      <rPr>
        <sz val="10"/>
        <rFont val="Times New Roman"/>
        <family val="1"/>
      </rPr>
      <t xml:space="preserve"> MRI-R2: Development of Owens Valley Solar Array to a Community Facility</t>
    </r>
  </si>
  <si>
    <t>11-034</t>
  </si>
  <si>
    <t xml:space="preserve">Research and Development of Technologies for Perimeter Security Systems </t>
  </si>
  <si>
    <t>Project Mgmt , Integration, Oversight</t>
  </si>
  <si>
    <t>Marshall, W</t>
  </si>
  <si>
    <t>HLDTC Tech Demos</t>
  </si>
  <si>
    <t xml:space="preserve">Multiagency Testbed EOC </t>
  </si>
  <si>
    <t>HD &amp; HS Capability Gap Demo &amp; Modeling Tool</t>
  </si>
  <si>
    <t>Biometric (No PWS)</t>
  </si>
  <si>
    <t>Federici, J</t>
  </si>
  <si>
    <t>Active Sensors Systems &amp; Flexible Electronics</t>
  </si>
  <si>
    <t>Thomas, G</t>
  </si>
  <si>
    <t>VPIR</t>
  </si>
  <si>
    <t>Thermal Indicating Paints</t>
  </si>
  <si>
    <t>Flexible Power Solutions for Sensors and Portable Electronics</t>
  </si>
  <si>
    <t>Gorun, S</t>
  </si>
  <si>
    <t>Teflon-Like Nanocoatings</t>
  </si>
  <si>
    <t>High Strength Metal-Anchored Nanotube Composite</t>
  </si>
  <si>
    <t>Fab &amp; Coating of Nanosctructure</t>
  </si>
  <si>
    <t>Novel Materials for Armaments</t>
  </si>
  <si>
    <t>Farrow, R</t>
  </si>
  <si>
    <t>Fuel Cells (No PWS)</t>
  </si>
  <si>
    <t>07-235</t>
  </si>
  <si>
    <t>Perna, A</t>
  </si>
  <si>
    <t>McNair Project</t>
  </si>
  <si>
    <t>CBPE</t>
  </si>
  <si>
    <t>08-009</t>
  </si>
  <si>
    <t>Pfister, B</t>
  </si>
  <si>
    <t>CAREER:Engineering nervous tissue in vitro:Discovering the mechanisms of rapid axon stretch growth</t>
  </si>
  <si>
    <t>10-176</t>
  </si>
  <si>
    <t>Steffen-Flur, N</t>
  </si>
  <si>
    <t>Passerini, K</t>
  </si>
  <si>
    <t>Wu, Y-F</t>
  </si>
  <si>
    <t>More than the Sum of Its Parts:Advancing Women at NJIT through Collaborative Research Networks</t>
  </si>
  <si>
    <t>HSS</t>
  </si>
  <si>
    <t>NSTAR Electric &amp; Gas</t>
  </si>
  <si>
    <t>07-059</t>
  </si>
  <si>
    <t>Engineering Research Center for Structured Organic Particulates</t>
  </si>
  <si>
    <t>10-217</t>
  </si>
  <si>
    <t>Collaborative Research: Efficient surface-based numerical methods for 3D interfacial flow with surface tension</t>
  </si>
  <si>
    <t>07-107</t>
  </si>
  <si>
    <t>Tyson, T</t>
  </si>
  <si>
    <t>Exloring Spin-Lattice Coupling in Manganites</t>
  </si>
  <si>
    <t>08-253</t>
  </si>
  <si>
    <t>Prodan, C</t>
  </si>
  <si>
    <t>Adopting Biophysical Methods in Pursuit of Biogeophysical Research</t>
  </si>
  <si>
    <t>10-343</t>
  </si>
  <si>
    <t>Student Support for EIPBN 2010 Conference</t>
  </si>
  <si>
    <t>09-105</t>
  </si>
  <si>
    <t>Pressure Swing Absorption Device and Process for Separating  CO2</t>
  </si>
  <si>
    <t>11-090</t>
  </si>
  <si>
    <t>Newton, R</t>
  </si>
  <si>
    <t>Housing Scholars Program 2010</t>
  </si>
  <si>
    <t>NJ DCA</t>
  </si>
  <si>
    <t>CDS</t>
  </si>
  <si>
    <t>08-073</t>
  </si>
  <si>
    <t>Customization of TELUS-based Project Information Management System (PIMS)</t>
  </si>
  <si>
    <t>Research Fdn of CUNY (UTRC)</t>
  </si>
  <si>
    <t>09-305</t>
  </si>
  <si>
    <t>QIC:Query in Context for Educational Collections</t>
  </si>
  <si>
    <t>11-004</t>
  </si>
  <si>
    <t>ACE MO&amp;DA ULEIS &amp; EPAM Continuation</t>
  </si>
  <si>
    <t>08-211</t>
  </si>
  <si>
    <t>Saigal, S</t>
  </si>
  <si>
    <t>TELUS for Transit</t>
  </si>
  <si>
    <t>USDOT</t>
  </si>
  <si>
    <t>10-514</t>
  </si>
  <si>
    <t>Hutchings, L</t>
  </si>
  <si>
    <t>DD Connect</t>
  </si>
  <si>
    <t>NJ DDC</t>
  </si>
  <si>
    <t>11-123</t>
  </si>
  <si>
    <t>BKU Task Order 21</t>
  </si>
  <si>
    <t>Building Media, Inc.</t>
  </si>
  <si>
    <t>11-124</t>
  </si>
  <si>
    <t>BKU Task Order 24</t>
  </si>
  <si>
    <t>10-521</t>
  </si>
  <si>
    <t>Child-Safe Personalized Weapons FY10</t>
  </si>
  <si>
    <t>US DOJ</t>
  </si>
  <si>
    <t>10-194</t>
  </si>
  <si>
    <t>Sirenko, A</t>
  </si>
  <si>
    <t>Zhou, T</t>
  </si>
  <si>
    <t>Magnetoelectric Hybrid Modes in Multiferroics: Neutron &amp; Ellipsometry Studies</t>
  </si>
  <si>
    <t>10-117</t>
  </si>
  <si>
    <t>Howell, T</t>
  </si>
  <si>
    <t>Philadelphia AMP Phase IV</t>
  </si>
  <si>
    <t>EOP</t>
  </si>
  <si>
    <t>Drexel University</t>
  </si>
  <si>
    <t>235568-3115-NJIT</t>
  </si>
  <si>
    <t>09-377</t>
  </si>
  <si>
    <t>Krasnoperov, L</t>
  </si>
  <si>
    <t>Ultra-Sensitive detection of DNA Using Luminescence-based Molecular Beacons</t>
  </si>
  <si>
    <t>11-049</t>
  </si>
  <si>
    <t>Daniel, J</t>
  </si>
  <si>
    <t>Bladikas, A</t>
  </si>
  <si>
    <t>Seat Belt Usage Study - 2011</t>
  </si>
  <si>
    <t>NJ Division of Highway Traffic Safety</t>
  </si>
  <si>
    <t>08-192</t>
  </si>
  <si>
    <t>Studies of Solar Activity with Coordinated Observations of New Solar Telescope and NASA Physics Missions</t>
  </si>
  <si>
    <t>11-129</t>
  </si>
  <si>
    <t>Ehrlic, M</t>
  </si>
  <si>
    <t>Response to Program Evaluation Request</t>
  </si>
  <si>
    <t>NJEDA</t>
  </si>
  <si>
    <t>SOM</t>
  </si>
  <si>
    <t>11-110</t>
  </si>
  <si>
    <t>NA</t>
  </si>
  <si>
    <t>Material Research Agreement</t>
  </si>
  <si>
    <t>SP3</t>
  </si>
  <si>
    <t>07-145</t>
  </si>
  <si>
    <t>TRIO Upward Bound Program 2</t>
  </si>
  <si>
    <t>US DofED</t>
  </si>
  <si>
    <t>11-132</t>
  </si>
  <si>
    <t>Ahn, K</t>
  </si>
  <si>
    <t>CMSM Project</t>
  </si>
  <si>
    <t>Northeastern University</t>
  </si>
  <si>
    <t>10-236</t>
  </si>
  <si>
    <t>Personal Tonometer to Fight Glaucoma</t>
  </si>
  <si>
    <t>Hoffman Foundation</t>
  </si>
  <si>
    <t>08-104</t>
  </si>
  <si>
    <t>East Coast Port Complex Study - Mod. 1</t>
  </si>
  <si>
    <t>US DOT FHWA</t>
  </si>
  <si>
    <t>TO 77</t>
  </si>
  <si>
    <t>07-170</t>
  </si>
  <si>
    <t>Michalopoulou, Z</t>
  </si>
  <si>
    <t>Inversion in shallow water environments</t>
  </si>
  <si>
    <t>US Navy / ONR</t>
  </si>
  <si>
    <t>09-059</t>
  </si>
  <si>
    <t>Distributed MIMO Radar for Imaging</t>
  </si>
  <si>
    <t>US Air Force / AFOSR</t>
  </si>
  <si>
    <t>10-392</t>
  </si>
  <si>
    <t>Romano, P</t>
  </si>
  <si>
    <t>NPS Facilities Survey</t>
  </si>
  <si>
    <t>Newark Public Schools</t>
  </si>
  <si>
    <t>07-350</t>
  </si>
  <si>
    <t>Stereo Guest Investigators: Study of Coronal Mass Ejections and Filament Eruptions</t>
  </si>
  <si>
    <t>09-078</t>
  </si>
  <si>
    <t>Rao, J</t>
  </si>
  <si>
    <t>Modeling the Mechanics of Light Activated Shape Memory Polymers</t>
  </si>
  <si>
    <t>06-218</t>
  </si>
  <si>
    <t>Singh, P</t>
  </si>
  <si>
    <t>Collaborative Research: Efficient Transport of Bubbles and Drops</t>
  </si>
  <si>
    <t>08-167</t>
  </si>
  <si>
    <t>Liu, Chang</t>
  </si>
  <si>
    <t>Study of Magnetic Reconnection and Distribution of Accelerated Electrons in Solar Flares</t>
  </si>
  <si>
    <t>10-292</t>
  </si>
  <si>
    <t>Ensuring Broad Access to Solar Microwave Data from the Expanded OVSA</t>
  </si>
  <si>
    <t>10-342</t>
  </si>
  <si>
    <t>NYMTC PIMS Transition Support</t>
  </si>
  <si>
    <t>NYMTC</t>
  </si>
  <si>
    <t>11-177</t>
  </si>
  <si>
    <t>WHSAD Fall 2010</t>
  </si>
  <si>
    <t>NY DOE</t>
  </si>
  <si>
    <t>10-111</t>
  </si>
  <si>
    <t>Hsieh, H-N</t>
  </si>
  <si>
    <t>Juliano, T</t>
  </si>
  <si>
    <t>Marhaba, T
Potts, L</t>
  </si>
  <si>
    <t>Drainage Identification, Analysis and Mapping Project (2010-01)</t>
  </si>
  <si>
    <t>NJ DOT</t>
  </si>
  <si>
    <t>09-081</t>
  </si>
  <si>
    <t>Saadeghvaziri, A</t>
  </si>
  <si>
    <t>Design for Deflection Control vs. Use of Specified Span to Depth Ration Limitatons</t>
  </si>
  <si>
    <t>09-088</t>
  </si>
  <si>
    <t>Schuring, J</t>
  </si>
  <si>
    <t>Design and Evaluation of Bridges for Scour Using HEC 18</t>
  </si>
  <si>
    <t>09-021</t>
  </si>
  <si>
    <t>CAREER:Developing High Resolution Infrared Insrumentation to Exp;lore Solar Activity</t>
  </si>
  <si>
    <t>08-321</t>
  </si>
  <si>
    <t>Yurchyshyn, V</t>
  </si>
  <si>
    <t>Operation and Application of High-resolution Full-Disk Global Halpha Network</t>
  </si>
  <si>
    <t>09-219</t>
  </si>
  <si>
    <t>SHINE: Digitization of 27 Years of Big Bear Solar Observatory (BBSO) Films and Application in Statistical Study of Filaments and Flares</t>
  </si>
  <si>
    <t>09-262</t>
  </si>
  <si>
    <t>Schoenitz, M</t>
  </si>
  <si>
    <t>Irreversible phaee transformations for rapid high temperature measurements</t>
  </si>
  <si>
    <t>09-332</t>
  </si>
  <si>
    <t>Fleishman, G</t>
  </si>
  <si>
    <t>Probing the Solar Flare Energy Release with Hard X-Ray and Radio Observations and Modeling</t>
  </si>
  <si>
    <t>10-256</t>
  </si>
  <si>
    <t>Study of Solar Chromosphere in Four Solar Cycles</t>
  </si>
  <si>
    <t>10-243</t>
  </si>
  <si>
    <t>LOGISTICS: Collaborative Research : PENGUIn: A High Latitude Window to Geospace Dynamics</t>
  </si>
  <si>
    <t>Siena College</t>
  </si>
  <si>
    <t>OGFR 09-09-001</t>
  </si>
  <si>
    <t>10-146</t>
  </si>
  <si>
    <t>Retro-Commisionaing for O&amp;M Sub Program</t>
  </si>
  <si>
    <t>PSE&amp;G</t>
  </si>
  <si>
    <t>CABSR</t>
  </si>
  <si>
    <t>11-186</t>
  </si>
  <si>
    <t>DDPI year 18</t>
  </si>
  <si>
    <t>NJ Division of Developmental Disabilities</t>
  </si>
  <si>
    <t>08-255</t>
  </si>
  <si>
    <t>KCI-Negative PressureRabbit Study</t>
  </si>
  <si>
    <t>KCI USA, Inc.</t>
  </si>
  <si>
    <t>06-316</t>
  </si>
  <si>
    <t>Bukiet, B</t>
  </si>
  <si>
    <t>Deek, F</t>
  </si>
  <si>
    <t>Lubliner, D</t>
  </si>
  <si>
    <t>C2PRISM</t>
  </si>
  <si>
    <t>11-136</t>
  </si>
  <si>
    <t>Blackmore, R</t>
  </si>
  <si>
    <t>Rosato, A</t>
  </si>
  <si>
    <t xml:space="preserve">REU Supplement: Collaborative Research: A Unified Dynamical Systems-Simulation-Visualization Approach to </t>
  </si>
  <si>
    <t>11-166</t>
  </si>
  <si>
    <t>Hubbi, W</t>
  </si>
  <si>
    <t>Consortium of Universities for Power Engineering</t>
  </si>
  <si>
    <t>DOE</t>
  </si>
  <si>
    <t>UOM</t>
  </si>
  <si>
    <t>11-121</t>
  </si>
  <si>
    <t>SAFETYNET Data Quality</t>
  </si>
  <si>
    <t>Rutgers CAIT</t>
  </si>
  <si>
    <t>10-113</t>
  </si>
  <si>
    <t>Traffic Control and Work Zone Safety for High Volume Roads</t>
  </si>
  <si>
    <t>Rutgers 00004057</t>
  </si>
  <si>
    <t>06-254</t>
  </si>
  <si>
    <t>Roshan, U</t>
  </si>
  <si>
    <t>Large-Scale Simultaneous Multiple Alignment and Phylogeny Estimation</t>
  </si>
  <si>
    <t>U. of Texas</t>
  </si>
  <si>
    <t>UTA07-811</t>
  </si>
  <si>
    <t>08-026</t>
  </si>
  <si>
    <t>Multi-Instrument Study to Investigate the Formation and Growth of Equatorial Irregularities</t>
  </si>
  <si>
    <t>07-360</t>
  </si>
  <si>
    <t>Halo Coronal Mass Ejections and Their Connection to the Magnetic Clouds at 1AU</t>
  </si>
  <si>
    <t>NSF MAST I-UCRC Site at NJIT Supplement</t>
  </si>
  <si>
    <t>08-150</t>
  </si>
  <si>
    <t>Nadim, F</t>
  </si>
  <si>
    <t>Exploring the origins of Random Bursts of RNA</t>
  </si>
  <si>
    <t>10-500</t>
  </si>
  <si>
    <t>Caudill, R</t>
  </si>
  <si>
    <t>Das, S</t>
  </si>
  <si>
    <t>Ji, Z</t>
  </si>
  <si>
    <t>Ranky, P</t>
  </si>
  <si>
    <t>New Jersey Industry Eco-efficiency and Sustainability Guide</t>
  </si>
  <si>
    <t>MIE</t>
  </si>
  <si>
    <t>10-515</t>
  </si>
  <si>
    <t>Re-side Tight</t>
  </si>
  <si>
    <t>10-516</t>
  </si>
  <si>
    <t xml:space="preserve"> Residential Lighting Energy Use</t>
  </si>
  <si>
    <t>08-268</t>
  </si>
  <si>
    <t>Studies of the Polar Ionsphere and Magnetosphere from Measurements in Antarctica</t>
  </si>
  <si>
    <t>07-12-001 Amendment C</t>
  </si>
  <si>
    <t>10-357</t>
  </si>
  <si>
    <t>Amended Task Order 20 Oak Ridge</t>
  </si>
  <si>
    <t>Builiding Media</t>
  </si>
  <si>
    <t>10-339</t>
  </si>
  <si>
    <t>Bozzelli, J.</t>
  </si>
  <si>
    <t>A Pressure-Dependent  Detailed Chemical Kinetic Model for JP-10 Combustion</t>
  </si>
  <si>
    <t>REI</t>
  </si>
  <si>
    <t>8222-1</t>
  </si>
  <si>
    <t>10-523</t>
  </si>
  <si>
    <t>Piatek, S</t>
  </si>
  <si>
    <t>Proper Motion Survey of Classical…</t>
  </si>
  <si>
    <t>NASA/STScI</t>
  </si>
  <si>
    <t>Physics</t>
  </si>
  <si>
    <t>R. Dave</t>
  </si>
  <si>
    <t>M. Xanthos</t>
  </si>
  <si>
    <t>S. Mitra</t>
  </si>
  <si>
    <t>11-087</t>
  </si>
  <si>
    <t xml:space="preserve">Active Isosorbide Compounds </t>
  </si>
  <si>
    <t>L' Oreal</t>
  </si>
  <si>
    <t>BIOMED</t>
  </si>
  <si>
    <t>11-088</t>
  </si>
  <si>
    <t>Aramid Nanofiber</t>
  </si>
  <si>
    <t>Plasan</t>
  </si>
  <si>
    <t>11-117</t>
  </si>
  <si>
    <t>BPA-Free Can Coating</t>
  </si>
  <si>
    <t>Pepsi</t>
  </si>
  <si>
    <t>11-120</t>
  </si>
  <si>
    <t>PET Packaging Resin</t>
  </si>
  <si>
    <t>11-222</t>
  </si>
  <si>
    <t xml:space="preserve">Collaborative Research: A Unified Dynamical Systems-Simulation-Visualization Approach to Modeling and Analyzing Granular Flow Phenomena </t>
  </si>
  <si>
    <t>11-223</t>
  </si>
  <si>
    <t>Lafond, I</t>
  </si>
  <si>
    <t>Adamovich, S</t>
  </si>
  <si>
    <t>NIH F31 Fellowship</t>
  </si>
  <si>
    <t>10-353</t>
  </si>
  <si>
    <t>Agent Defeat by Energetic Nanomaterials (ADEN)</t>
  </si>
  <si>
    <t>10-053</t>
  </si>
  <si>
    <t>Berkefeld, T</t>
  </si>
  <si>
    <t>Marino, J</t>
  </si>
  <si>
    <r>
      <t xml:space="preserve">ARRA </t>
    </r>
    <r>
      <rPr>
        <sz val="10"/>
        <color indexed="8"/>
        <rFont val="Times New Roman"/>
        <family val="1"/>
      </rPr>
      <t>- MRI:  Development of Multi-Conjugate Adaptive Optics for the 1.6 Meter Telescope in Big Bear</t>
    </r>
  </si>
  <si>
    <t>10-341</t>
  </si>
  <si>
    <t>Customization of Telus-Based Project Information Management System (PIMS) for NYMTC SA 1</t>
  </si>
  <si>
    <t>RFCUNY/NYSDOT</t>
  </si>
  <si>
    <t>Federal Pass Through</t>
  </si>
  <si>
    <t>08-193</t>
  </si>
  <si>
    <t>Hou, E</t>
  </si>
  <si>
    <r>
      <rPr>
        <b/>
        <sz val="10"/>
        <color indexed="8"/>
        <rFont val="Times New Roman"/>
        <family val="1"/>
      </rPr>
      <t xml:space="preserve">PI CHANGE FROM CHANG,T </t>
    </r>
    <r>
      <rPr>
        <sz val="10"/>
        <color indexed="8"/>
        <rFont val="Times New Roman"/>
        <family val="1"/>
      </rPr>
      <t>Collaborative Research: GOALI: AIS gene library based real-time resource allocation on time-sensitive large-scale multi-rate systems</t>
    </r>
  </si>
  <si>
    <t>09-211</t>
  </si>
  <si>
    <t>Optimizing Hand Rehabilitation Post-Stroke Using Interactive Virtual Environments</t>
  </si>
  <si>
    <t>08-093</t>
  </si>
  <si>
    <t>Predictions the Magnitude and Orientation of Magnetic Fields in Magnetic Clouds from Solar Surface Data</t>
  </si>
  <si>
    <t>08-010</t>
  </si>
  <si>
    <t>High Resolution Studies of Solar Activity with New Solar Telescope</t>
  </si>
  <si>
    <t>08-343</t>
  </si>
  <si>
    <t>First Light Infared Observations with the 1.6 Meter Solar Telescope in Big Bear: Origins of Space Weather</t>
  </si>
  <si>
    <t>AFOSR</t>
  </si>
  <si>
    <t>11-236</t>
  </si>
  <si>
    <t>Broadband Coherent Terahertz Spectrum Analyzer</t>
  </si>
  <si>
    <t>AFOSR -SBIR Phase I</t>
  </si>
  <si>
    <t>Physical Optics Corporation</t>
  </si>
  <si>
    <t>Testing/Consulting Agreement</t>
  </si>
  <si>
    <t>11-235</t>
  </si>
  <si>
    <t>Liaukus, C</t>
  </si>
  <si>
    <t>Essex Rehab Collaborative</t>
  </si>
  <si>
    <t>HCDNNJ</t>
  </si>
  <si>
    <t>08-022</t>
  </si>
  <si>
    <t xml:space="preserve"> </t>
  </si>
  <si>
    <t xml:space="preserve">Inactivation of Aerosolized Biological Agents using Filled Nanocomposite Materials  </t>
  </si>
  <si>
    <t>US DOD / DTRA</t>
  </si>
  <si>
    <t>University of Cincinnati</t>
  </si>
  <si>
    <t>COEUS #005443/SAP #1005960</t>
  </si>
  <si>
    <t>11-246</t>
  </si>
  <si>
    <t>WHSAD Spring 2011</t>
  </si>
  <si>
    <t>NYC DOE</t>
  </si>
  <si>
    <t>08-202</t>
  </si>
  <si>
    <t>Calvin, J</t>
  </si>
  <si>
    <t>REU: Algorithms and Complexity for Global Optimization</t>
  </si>
  <si>
    <t>11-078 / 
11-211</t>
  </si>
  <si>
    <t>Self Assembly</t>
  </si>
  <si>
    <t>11-220</t>
  </si>
  <si>
    <t>Modular Training Facility</t>
  </si>
  <si>
    <t>11-190</t>
  </si>
  <si>
    <t>Sengupta, A</t>
  </si>
  <si>
    <t xml:space="preserve">Experimental and Modeling Investigation of Lower </t>
  </si>
  <si>
    <t>NIOSH</t>
  </si>
  <si>
    <t>MSSM</t>
  </si>
  <si>
    <t>11-179</t>
  </si>
  <si>
    <t>Space Weather CY2011 Funds</t>
  </si>
  <si>
    <t>American Geophysical Union</t>
  </si>
  <si>
    <t>11-184</t>
  </si>
  <si>
    <t>Wei, Z</t>
  </si>
  <si>
    <t>Computational Analysis of Genome-wide Association Data</t>
  </si>
  <si>
    <t xml:space="preserve">The Children's Hospital of Philadelphia </t>
  </si>
  <si>
    <t>11-259</t>
  </si>
  <si>
    <t>Russell, K</t>
  </si>
  <si>
    <t>Use of Transmission Line Easement for the Benefit of Native Bees</t>
  </si>
  <si>
    <t>Electric Power Research Institute</t>
  </si>
  <si>
    <t>Biological Sciences</t>
  </si>
  <si>
    <t>07-271</t>
  </si>
  <si>
    <t>Maher, N</t>
  </si>
  <si>
    <t>Ground Control: An Environmental History of NASA and the Space Race</t>
  </si>
  <si>
    <t>US NASA</t>
  </si>
  <si>
    <t>FDH</t>
  </si>
  <si>
    <t>10-385</t>
  </si>
  <si>
    <t>Chaudhry, H</t>
  </si>
  <si>
    <t>Anatomic Torsion Monitor</t>
  </si>
  <si>
    <t>Mayhill Medical Group</t>
  </si>
  <si>
    <t>09-771</t>
  </si>
  <si>
    <t>Simeone, O</t>
  </si>
  <si>
    <t>Collaborative Research:Distribued Spectrum Leasing via Cross-Layber Cooperation</t>
  </si>
  <si>
    <t>08-007</t>
  </si>
  <si>
    <t>Farinas, E</t>
  </si>
  <si>
    <t>CAREER: New Tools for High-Throughput Screening of Protein Libraries: Engineering Metalloproteins Displayed on Bacillus Subtilis Spores</t>
  </si>
  <si>
    <t>11-233</t>
  </si>
  <si>
    <t>Hunter, W</t>
  </si>
  <si>
    <t>HematoCounter Pen</t>
  </si>
  <si>
    <t>NCIIA, National Collegiate Inventors &amp; Innovators Alliance</t>
  </si>
  <si>
    <t>11-173</t>
  </si>
  <si>
    <t>XRD Studies of Materials for Energy Related Research</t>
  </si>
  <si>
    <t>USDOE/BNL</t>
  </si>
  <si>
    <t>11-262</t>
  </si>
  <si>
    <t>Commercial Buildings Partners Program</t>
  </si>
  <si>
    <t>Viridian Energy &amp; Environmental, LLC</t>
  </si>
  <si>
    <t>Architecture</t>
  </si>
  <si>
    <t>11-082</t>
  </si>
  <si>
    <t>Continuous Coating of Ultrafine Drug Particles</t>
  </si>
  <si>
    <t>08-120</t>
  </si>
  <si>
    <t>Goodman, R</t>
  </si>
  <si>
    <t>Nonlinear Waves and Dynamical Systems</t>
  </si>
  <si>
    <t>08-155</t>
  </si>
  <si>
    <t>Rotstein, H</t>
  </si>
  <si>
    <t>Rhymthis oscillations in the entorhino-hippocampal system-biophys and dynamics</t>
  </si>
  <si>
    <t xml:space="preserve">MAST Center Membership </t>
  </si>
  <si>
    <t>11-045</t>
  </si>
  <si>
    <t>Hsieh, H</t>
  </si>
  <si>
    <t>Impacts of EPA 2012 Commercial Pump-Out Regulations.  Project # 2011-08</t>
  </si>
  <si>
    <t>11-050</t>
  </si>
  <si>
    <t>Sign Retroreflectivity</t>
  </si>
  <si>
    <t>08-123</t>
  </si>
  <si>
    <t>Bechtold, J</t>
  </si>
  <si>
    <t>Nonlinear Waves of Flames with Applications at High Pressure</t>
  </si>
  <si>
    <t>08-245</t>
  </si>
  <si>
    <t>Borcea, C</t>
  </si>
  <si>
    <t>Jones, Q</t>
  </si>
  <si>
    <t>Collaborative Research:ANET:Mobius: A Multi-Tier\\Socially-aware network Infrastrucutre</t>
  </si>
  <si>
    <t>10-061</t>
  </si>
  <si>
    <t>Gary, D.</t>
  </si>
  <si>
    <t>Nita, G.</t>
  </si>
  <si>
    <t>Advanced Theory and Methods for Radio Spectral Diagnostics of Solsr Flares</t>
  </si>
  <si>
    <t>3201 Mod 5</t>
  </si>
  <si>
    <t>11-268</t>
  </si>
  <si>
    <t>Building America Task Order 1</t>
  </si>
  <si>
    <t>USDOE/NREL</t>
  </si>
  <si>
    <t>BMI/Dupont</t>
  </si>
  <si>
    <t>10-239</t>
  </si>
  <si>
    <r>
      <t xml:space="preserve">ARRA: </t>
    </r>
    <r>
      <rPr>
        <sz val="10"/>
        <rFont val="Times New Roman"/>
        <family val="1"/>
      </rPr>
      <t>Collaborative Research: PENGUIn - A High Latitude Window to Geospace Dynamics</t>
    </r>
  </si>
  <si>
    <t>US NIH</t>
  </si>
  <si>
    <t>Indiana University</t>
  </si>
  <si>
    <t>UPUI4685940NJIT</t>
  </si>
  <si>
    <t>`10-55</t>
  </si>
  <si>
    <t>Andrew, H</t>
  </si>
  <si>
    <t>A Digital Feedback Clamp Instrument for Neurophysiology</t>
  </si>
  <si>
    <t>Rokhan, LLC</t>
  </si>
  <si>
    <t>2R44NSO48682-02A1</t>
  </si>
  <si>
    <t>11-122</t>
  </si>
  <si>
    <t>Alvarez, T</t>
  </si>
  <si>
    <t>Clinical Correlate to Predict Progressive Lens</t>
  </si>
  <si>
    <t>Essilor</t>
  </si>
  <si>
    <t>11-207</t>
  </si>
  <si>
    <t>Cell-Cell Communication During Melanoma Development</t>
  </si>
  <si>
    <t>Wistar Institute</t>
  </si>
  <si>
    <t xml:space="preserve"> / 23786-02-314</t>
  </si>
  <si>
    <t>11-280</t>
  </si>
  <si>
    <t>Russell, G</t>
  </si>
  <si>
    <t>Understanding the Dynamic Connections Among Stewardship, Land Cover, and Ecosystem Services in New York City's Urban Forest</t>
  </si>
  <si>
    <t>Z 365302</t>
  </si>
  <si>
    <t>University of Maryland</t>
  </si>
  <si>
    <t>Algorithms and Complexity for Global Optimization</t>
  </si>
  <si>
    <t>11-119</t>
  </si>
  <si>
    <t>Ahluwalia, D</t>
  </si>
  <si>
    <t>Conferences on Frontiers 2011-2013</t>
  </si>
  <si>
    <t>09-128</t>
  </si>
  <si>
    <t>Rimmele, T</t>
  </si>
  <si>
    <t>ATI: Development of High-order Adaptive Optics for the 1.6 Meter Solar Telescope in Big Bear</t>
  </si>
  <si>
    <t>10-364</t>
  </si>
  <si>
    <t>ERIC Cluster</t>
  </si>
  <si>
    <t>Penn State University</t>
  </si>
  <si>
    <t>09-300</t>
  </si>
  <si>
    <t>Golowasch, J</t>
  </si>
  <si>
    <t>Role of neuromodulators and activity in the regulation of ionic currents and neuronal network activity</t>
  </si>
  <si>
    <t>10-300</t>
  </si>
  <si>
    <t>Axe, L</t>
  </si>
  <si>
    <t>Field Methods for Determining Lead Content in Bridge Paint Removal Waste Mod 1</t>
  </si>
  <si>
    <t>NY DOT</t>
  </si>
  <si>
    <t>Research Foundation of CUNY</t>
  </si>
  <si>
    <t>55505-02-02-A</t>
  </si>
  <si>
    <t>10-132</t>
  </si>
  <si>
    <t>Hosting, Maintenance and Support for Broward TELUS</t>
  </si>
  <si>
    <t>Broward MPO</t>
  </si>
  <si>
    <t>11-291</t>
  </si>
  <si>
    <t>NSTAR Grocery Store Focused EE Compaign (GREENGROCER)</t>
  </si>
  <si>
    <t>09-146</t>
  </si>
  <si>
    <t>Muratov, C</t>
  </si>
  <si>
    <t>Winding domain walls in thin ferromagnetic films</t>
  </si>
  <si>
    <t>06-257</t>
  </si>
  <si>
    <t>Teacher Education Collaboration for High-Need Schools-New Jersey</t>
  </si>
  <si>
    <t>11-039</t>
  </si>
  <si>
    <t>Chien, S
Dresnack, R
Golub, E
Konon, W</t>
  </si>
  <si>
    <t>Snow Model Analysis (2011-01)</t>
  </si>
  <si>
    <t>NSTAR Online Academy</t>
  </si>
  <si>
    <t>NSTAR Electric &amp; Gas Corp.</t>
  </si>
  <si>
    <t>11-044</t>
  </si>
  <si>
    <t>Liu, R</t>
  </si>
  <si>
    <t>Development of a System Local Bus Database 2010-16.</t>
  </si>
  <si>
    <t>11-046</t>
  </si>
  <si>
    <t>GO Bus Impact and Analysis</t>
  </si>
  <si>
    <t>11-338</t>
  </si>
  <si>
    <t>Inexpensive instrument for in situ characterization of particulate matter in volcanic ash plumes</t>
  </si>
  <si>
    <t>Vista Photonics</t>
  </si>
  <si>
    <t>10-368</t>
  </si>
  <si>
    <t>EAGER: Transforming Everyday Social Activity Coordination Through Mobile Outeraction-Support Systems</t>
  </si>
  <si>
    <t>6/31/12</t>
  </si>
  <si>
    <t>06-012</t>
  </si>
  <si>
    <t>CAREER: Optical Spectroscopy of the Soft Modes in Multiferroic Single Crystals</t>
  </si>
  <si>
    <t>11-258</t>
  </si>
  <si>
    <t>ER 2011: Fostering Interdisciplinary Research and Education in Software Engineering</t>
  </si>
  <si>
    <t>11-006</t>
  </si>
  <si>
    <t>Curtmola, R</t>
  </si>
  <si>
    <t>CAREER: Secure and Reliable Outsourced Storage Systems Using Remote Data Checking</t>
  </si>
  <si>
    <t>09-148</t>
  </si>
  <si>
    <t>Lee, Jeongwoo</t>
  </si>
  <si>
    <r>
      <t>ARRA</t>
    </r>
    <r>
      <rPr>
        <sz val="10"/>
        <color indexed="8"/>
        <rFont val="Times New Roman"/>
        <family val="1"/>
      </rPr>
      <t>: Microwave Imaging Spectroscopy with the Owens Valley Solar Array</t>
    </r>
  </si>
  <si>
    <t>09-139</t>
  </si>
  <si>
    <t>Materials World Network-Renewable Resource Thermotropic Polyester</t>
  </si>
  <si>
    <t>07-363</t>
  </si>
  <si>
    <t>Robotic Earthshine Telescope in the Canaries</t>
  </si>
  <si>
    <t>BP International, Ltd</t>
  </si>
  <si>
    <t>11-312</t>
  </si>
  <si>
    <t>Kimmel, H</t>
  </si>
  <si>
    <t>Virtual Medibotics</t>
  </si>
  <si>
    <t>Exxon Mobil Foundation</t>
  </si>
  <si>
    <t>CPCP</t>
  </si>
  <si>
    <t>11-339</t>
  </si>
  <si>
    <t>On-Site Technical Support of Global Oscillation Network Group (GONG)</t>
  </si>
  <si>
    <t>NOAO/AURA, Inc.</t>
  </si>
  <si>
    <t>10-258</t>
  </si>
  <si>
    <t>Barat, R</t>
  </si>
  <si>
    <t>EAGER: Partial Oxidation of Methane Using supported, Fluoroalkylated Phthalocyanine Catalysts</t>
  </si>
  <si>
    <t>11-322</t>
  </si>
  <si>
    <t>Drug Release from Orthopaedic Implant</t>
  </si>
  <si>
    <t>Pipeline Biomedical, Inc.</t>
  </si>
  <si>
    <t>Silicon-Germanium Nanopillar Heterojunctions for Novel Transferred</t>
  </si>
  <si>
    <t>10-143</t>
  </si>
  <si>
    <t>ERC-TB1  Expansion</t>
  </si>
  <si>
    <t>07-323</t>
  </si>
  <si>
    <t>Carpinelli, J</t>
  </si>
  <si>
    <t>EMBHSSC program</t>
  </si>
  <si>
    <t>11-333</t>
  </si>
  <si>
    <t>Tricamo, S</t>
  </si>
  <si>
    <t>Design Clinic Analy/LKE Supply Chain Mgm</t>
  </si>
  <si>
    <t>10-319</t>
  </si>
  <si>
    <t>Cost Effective Soy Protein Fiber</t>
  </si>
  <si>
    <t>United Soybean Board</t>
  </si>
  <si>
    <t>SmithBucklin</t>
  </si>
  <si>
    <t>MOU</t>
  </si>
  <si>
    <t>09-289</t>
  </si>
  <si>
    <t>NIOSH Region II Education and Research Center</t>
  </si>
  <si>
    <t>MT Sinai School of Medicine</t>
  </si>
  <si>
    <t>09-290</t>
  </si>
  <si>
    <t>Occupational Safety and Health</t>
  </si>
  <si>
    <t>Mount Sinai School of Medicine</t>
  </si>
  <si>
    <t>0253-6198-4609</t>
  </si>
  <si>
    <t>11-334</t>
  </si>
  <si>
    <t>Armenante, P</t>
  </si>
  <si>
    <t>Sampling devices  and dissolution</t>
  </si>
  <si>
    <t>Schering-Plough</t>
  </si>
  <si>
    <t>11-237</t>
  </si>
  <si>
    <t>Levkov, S</t>
  </si>
  <si>
    <t>Application of Item Response Theory to Adaptive Learning</t>
  </si>
  <si>
    <t>Pearson Education</t>
  </si>
  <si>
    <t>11-055</t>
  </si>
  <si>
    <t>MAGNETIC FIELD EFFECT ON IONIC SOLUTIONS</t>
  </si>
  <si>
    <t>MAST NSF IUCRC</t>
  </si>
  <si>
    <t>University of Colorado</t>
  </si>
  <si>
    <t>TOTAL</t>
  </si>
  <si>
    <t>NUMBER</t>
  </si>
  <si>
    <t>AMOUNT</t>
  </si>
  <si>
    <t>Federal</t>
  </si>
  <si>
    <t>State</t>
  </si>
  <si>
    <t>Industrial</t>
  </si>
  <si>
    <t>Other</t>
  </si>
  <si>
    <t>FY 11 GRANTS ROLLUP</t>
  </si>
  <si>
    <t>11-057</t>
  </si>
  <si>
    <t>Novel Scrubbing System for Post-combustion CO2 Capture</t>
  </si>
  <si>
    <t>Eaton Corporation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</si>
</sst>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"/>
    <numFmt numFmtId="166" formatCode="&quot;$&quot;#,##0.00"/>
  </numFmts>
  <fonts count="7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0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0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16" borderId="0" applyNumberFormat="0" applyBorder="0" applyAlignment="0" applyProtection="0"/>
    <xf numFmtId="0" fontId="5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56" fillId="31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56" fillId="33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56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19" borderId="0" applyNumberFormat="0" applyBorder="0" applyAlignment="0" applyProtection="0"/>
    <xf numFmtId="0" fontId="56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14" borderId="0" applyNumberFormat="0" applyBorder="0" applyAlignment="0" applyProtection="0"/>
    <xf numFmtId="0" fontId="56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16" borderId="0" applyNumberFormat="0" applyBorder="0" applyAlignment="0" applyProtection="0"/>
    <xf numFmtId="0" fontId="56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0" borderId="0" applyNumberFormat="0" applyBorder="0" applyAlignment="0" applyProtection="0"/>
    <xf numFmtId="0" fontId="56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32" borderId="0" applyNumberFormat="0" applyBorder="0" applyAlignment="0" applyProtection="0"/>
    <xf numFmtId="0" fontId="56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56" fillId="46" borderId="0" applyNumberFormat="0" applyBorder="0" applyAlignment="0" applyProtection="0"/>
    <xf numFmtId="0" fontId="18" fillId="35" borderId="0" applyNumberFormat="0" applyBorder="0" applyAlignment="0" applyProtection="0"/>
    <xf numFmtId="0" fontId="18" fillId="47" borderId="0" applyNumberFormat="0" applyBorder="0" applyAlignment="0" applyProtection="0"/>
    <xf numFmtId="0" fontId="56" fillId="48" borderId="0" applyNumberFormat="0" applyBorder="0" applyAlignment="0" applyProtection="0"/>
    <xf numFmtId="0" fontId="18" fillId="30" borderId="0" applyNumberFormat="0" applyBorder="0" applyAlignment="0" applyProtection="0"/>
    <xf numFmtId="0" fontId="56" fillId="49" borderId="0" applyNumberFormat="0" applyBorder="0" applyAlignment="0" applyProtection="0"/>
    <xf numFmtId="0" fontId="18" fillId="50" borderId="0" applyNumberFormat="0" applyBorder="0" applyAlignment="0" applyProtection="0"/>
    <xf numFmtId="0" fontId="57" fillId="51" borderId="0" applyNumberFormat="0" applyBorder="0" applyAlignment="0" applyProtection="0"/>
    <xf numFmtId="0" fontId="27" fillId="6" borderId="0" applyNumberFormat="0" applyBorder="0" applyAlignment="0" applyProtection="0"/>
    <xf numFmtId="0" fontId="33" fillId="6" borderId="0" applyNumberFormat="0" applyBorder="0" applyAlignment="0" applyProtection="0"/>
    <xf numFmtId="0" fontId="58" fillId="52" borderId="1" applyNumberFormat="0" applyAlignment="0" applyProtection="0"/>
    <xf numFmtId="0" fontId="19" fillId="19" borderId="2" applyNumberFormat="0" applyAlignment="0" applyProtection="0"/>
    <xf numFmtId="0" fontId="19" fillId="4" borderId="3" applyNumberFormat="0" applyAlignment="0" applyProtection="0"/>
    <xf numFmtId="0" fontId="59" fillId="53" borderId="4" applyNumberFormat="0" applyAlignment="0" applyProtection="0"/>
    <xf numFmtId="0" fontId="20" fillId="5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29" fillId="9" borderId="0" applyNumberFormat="0" applyBorder="0" applyAlignment="0" applyProtection="0"/>
    <xf numFmtId="0" fontId="35" fillId="14" borderId="0" applyNumberFormat="0" applyBorder="0" applyAlignment="0" applyProtection="0"/>
    <xf numFmtId="0" fontId="62" fillId="0" borderId="6" applyNumberFormat="0" applyFill="0" applyAlignment="0" applyProtection="0"/>
    <xf numFmtId="0" fontId="30" fillId="0" borderId="7" applyNumberFormat="0" applyFill="0" applyAlignment="0" applyProtection="0"/>
    <xf numFmtId="0" fontId="36" fillId="0" borderId="8" applyNumberFormat="0" applyFill="0" applyAlignment="0" applyProtection="0"/>
    <xf numFmtId="0" fontId="63" fillId="0" borderId="9" applyNumberFormat="0" applyFill="0" applyAlignment="0" applyProtection="0"/>
    <xf numFmtId="0" fontId="31" fillId="0" borderId="10" applyNumberFormat="0" applyFill="0" applyAlignment="0" applyProtection="0"/>
    <xf numFmtId="0" fontId="37" fillId="0" borderId="11" applyNumberFormat="0" applyFill="0" applyAlignment="0" applyProtection="0"/>
    <xf numFmtId="0" fontId="64" fillId="0" borderId="12" applyNumberFormat="0" applyFill="0" applyAlignment="0" applyProtection="0"/>
    <xf numFmtId="0" fontId="32" fillId="0" borderId="13" applyNumberFormat="0" applyFill="0" applyAlignment="0" applyProtection="0"/>
    <xf numFmtId="0" fontId="38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56" borderId="1" applyNumberFormat="0" applyAlignment="0" applyProtection="0"/>
    <xf numFmtId="0" fontId="21" fillId="16" borderId="2" applyNumberFormat="0" applyAlignment="0" applyProtection="0"/>
    <xf numFmtId="0" fontId="21" fillId="16" borderId="3" applyNumberFormat="0" applyAlignment="0" applyProtection="0"/>
    <xf numFmtId="0" fontId="66" fillId="0" borderId="15" applyNumberFormat="0" applyFill="0" applyAlignment="0" applyProtection="0"/>
    <xf numFmtId="0" fontId="22" fillId="0" borderId="16" applyNumberFormat="0" applyFill="0" applyAlignment="0" applyProtection="0"/>
    <xf numFmtId="0" fontId="67" fillId="57" borderId="0" applyNumberFormat="0" applyBorder="0" applyAlignment="0" applyProtection="0"/>
    <xf numFmtId="0" fontId="23" fillId="5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59" borderId="17" applyNumberFormat="0" applyFont="0" applyAlignment="0" applyProtection="0"/>
    <xf numFmtId="0" fontId="11" fillId="60" borderId="18" applyNumberFormat="0" applyFont="0" applyAlignment="0" applyProtection="0"/>
    <xf numFmtId="0" fontId="9" fillId="58" borderId="18" applyNumberFormat="0" applyFont="0" applyAlignment="0" applyProtection="0"/>
    <xf numFmtId="0" fontId="11" fillId="60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9" fillId="58" borderId="18" applyNumberFormat="0" applyFont="0" applyAlignment="0" applyProtection="0"/>
    <xf numFmtId="0" fontId="70" fillId="52" borderId="19" applyNumberFormat="0" applyAlignment="0" applyProtection="0"/>
    <xf numFmtId="0" fontId="24" fillId="19" borderId="20" applyNumberFormat="0" applyAlignment="0" applyProtection="0"/>
    <xf numFmtId="0" fontId="24" fillId="4" borderId="20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21" applyNumberFormat="0" applyFill="0" applyAlignment="0" applyProtection="0"/>
    <xf numFmtId="0" fontId="25" fillId="0" borderId="22" applyNumberFormat="0" applyFill="0" applyAlignment="0" applyProtection="0"/>
    <xf numFmtId="0" fontId="25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5" fontId="4" fillId="4" borderId="0" xfId="0" applyNumberFormat="1" applyFont="1" applyFill="1" applyBorder="1" applyAlignment="1">
      <alignment horizontal="left"/>
    </xf>
    <xf numFmtId="5" fontId="4" fillId="0" borderId="0" xfId="0" applyNumberFormat="1" applyFont="1" applyBorder="1" applyAlignment="1">
      <alignment horizontal="left"/>
    </xf>
    <xf numFmtId="0" fontId="4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 shrinkToFit="1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5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2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wrapText="1"/>
    </xf>
    <xf numFmtId="14" fontId="7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2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2" fontId="3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2" fontId="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42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 wrapText="1"/>
    </xf>
    <xf numFmtId="42" fontId="7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4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wrapText="1" shrinkToFit="1"/>
    </xf>
    <xf numFmtId="0" fontId="7" fillId="0" borderId="0" xfId="154" applyFont="1" applyFill="1" applyBorder="1" applyAlignment="1">
      <alignment horizontal="left" vertical="top" wrapText="1"/>
      <protection/>
    </xf>
    <xf numFmtId="0" fontId="7" fillId="0" borderId="0" xfId="154" applyFont="1" applyFill="1" applyBorder="1" applyAlignment="1">
      <alignment horizontal="center" wrapText="1"/>
      <protection/>
    </xf>
    <xf numFmtId="0" fontId="7" fillId="0" borderId="0" xfId="154" applyFont="1" applyFill="1" applyAlignment="1">
      <alignment horizont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156" applyFont="1" applyBorder="1" applyAlignment="1">
      <alignment horizontal="left" wrapText="1"/>
      <protection/>
    </xf>
    <xf numFmtId="42" fontId="3" fillId="0" borderId="0" xfId="156" applyNumberFormat="1" applyFont="1" applyBorder="1" applyAlignment="1">
      <alignment/>
      <protection/>
    </xf>
    <xf numFmtId="42" fontId="3" fillId="0" borderId="0" xfId="156" applyNumberFormat="1" applyFont="1" applyBorder="1" applyAlignment="1">
      <alignment horizontal="center"/>
      <protection/>
    </xf>
    <xf numFmtId="0" fontId="3" fillId="0" borderId="0" xfId="156" applyFont="1" applyBorder="1" applyAlignment="1">
      <alignment horizontal="left" vertical="top" wrapText="1"/>
      <protection/>
    </xf>
    <xf numFmtId="0" fontId="3" fillId="0" borderId="0" xfId="172" applyFont="1" applyAlignment="1">
      <alignment wrapText="1"/>
      <protection/>
    </xf>
    <xf numFmtId="0" fontId="3" fillId="0" borderId="0" xfId="172" applyFont="1" applyAlignment="1">
      <alignment horizontal="left"/>
      <protection/>
    </xf>
    <xf numFmtId="0" fontId="7" fillId="0" borderId="0" xfId="156" applyFont="1" applyAlignment="1">
      <alignment horizontal="left"/>
      <protection/>
    </xf>
    <xf numFmtId="0" fontId="3" fillId="0" borderId="0" xfId="156" applyFont="1" applyAlignment="1">
      <alignment horizontal="left"/>
      <protection/>
    </xf>
    <xf numFmtId="42" fontId="7" fillId="0" borderId="0" xfId="156" applyNumberFormat="1" applyFont="1">
      <alignment/>
      <protection/>
    </xf>
    <xf numFmtId="0" fontId="3" fillId="0" borderId="0" xfId="172" applyFont="1" applyFill="1" applyAlignment="1">
      <alignment wrapText="1"/>
      <protection/>
    </xf>
    <xf numFmtId="0" fontId="7" fillId="0" borderId="0" xfId="156" applyFont="1">
      <alignment/>
      <protection/>
    </xf>
    <xf numFmtId="0" fontId="3" fillId="0" borderId="0" xfId="172" applyFont="1" applyFill="1" applyAlignment="1">
      <alignment horizontal="left"/>
      <protection/>
    </xf>
    <xf numFmtId="0" fontId="3" fillId="0" borderId="0" xfId="172" applyFont="1" applyFill="1" applyAlignment="1">
      <alignment horizontal="left" wrapText="1"/>
      <protection/>
    </xf>
    <xf numFmtId="42" fontId="7" fillId="0" borderId="0" xfId="156" applyNumberFormat="1" applyFont="1" applyBorder="1">
      <alignment/>
      <protection/>
    </xf>
    <xf numFmtId="0" fontId="8" fillId="0" borderId="0" xfId="156" applyFont="1" applyAlignment="1">
      <alignment horizontal="left"/>
      <protection/>
    </xf>
    <xf numFmtId="42" fontId="7" fillId="0" borderId="0" xfId="156" applyNumberFormat="1" applyFont="1" applyFill="1">
      <alignment/>
      <protection/>
    </xf>
    <xf numFmtId="49" fontId="7" fillId="0" borderId="0" xfId="158" applyNumberFormat="1" applyFont="1" applyFill="1" applyBorder="1" applyAlignment="1">
      <alignment horizontal="center" wrapText="1"/>
      <protection/>
    </xf>
    <xf numFmtId="0" fontId="3" fillId="0" borderId="0" xfId="158" applyFont="1" applyFill="1" applyBorder="1" applyAlignment="1">
      <alignment horizontal="left" wrapText="1"/>
      <protection/>
    </xf>
    <xf numFmtId="14" fontId="7" fillId="0" borderId="0" xfId="158" applyNumberFormat="1" applyFont="1" applyFill="1" applyBorder="1" applyAlignment="1">
      <alignment horizontal="center" wrapText="1"/>
      <protection/>
    </xf>
    <xf numFmtId="42" fontId="3" fillId="0" borderId="0" xfId="158" applyNumberFormat="1" applyFont="1" applyFill="1" applyBorder="1" applyAlignment="1">
      <alignment horizontal="center" wrapText="1"/>
      <protection/>
    </xf>
    <xf numFmtId="0" fontId="7" fillId="0" borderId="0" xfId="158" applyFont="1" applyFill="1" applyBorder="1" applyAlignment="1">
      <alignment horizontal="left" vertical="top" wrapText="1"/>
      <protection/>
    </xf>
    <xf numFmtId="0" fontId="7" fillId="0" borderId="0" xfId="158" applyFont="1" applyFill="1" applyBorder="1" applyAlignment="1">
      <alignment horizontal="center" wrapText="1"/>
      <protection/>
    </xf>
    <xf numFmtId="0" fontId="3" fillId="0" borderId="0" xfId="158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42" fontId="4" fillId="0" borderId="0" xfId="0" applyNumberFormat="1" applyFont="1" applyFill="1" applyBorder="1" applyAlignment="1">
      <alignment horizontal="center" wrapText="1"/>
    </xf>
    <xf numFmtId="42" fontId="3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center" wrapText="1"/>
    </xf>
    <xf numFmtId="4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161" applyNumberFormat="1" applyFont="1" applyFill="1" applyBorder="1" applyAlignment="1">
      <alignment horizontal="center" wrapText="1"/>
      <protection/>
    </xf>
    <xf numFmtId="0" fontId="7" fillId="0" borderId="0" xfId="161" applyFont="1" applyFill="1" applyBorder="1">
      <alignment/>
      <protection/>
    </xf>
    <xf numFmtId="0" fontId="7" fillId="0" borderId="0" xfId="161" applyFont="1" applyFill="1" applyBorder="1" applyAlignment="1">
      <alignment horizontal="left" wrapText="1"/>
      <protection/>
    </xf>
    <xf numFmtId="14" fontId="7" fillId="0" borderId="0" xfId="161" applyNumberFormat="1" applyFont="1" applyFill="1" applyBorder="1" applyAlignment="1">
      <alignment horizontal="center" wrapText="1"/>
      <protection/>
    </xf>
    <xf numFmtId="0" fontId="7" fillId="0" borderId="0" xfId="161" applyFont="1" applyFill="1" applyBorder="1" applyAlignment="1">
      <alignment horizontal="center" wrapText="1"/>
      <protection/>
    </xf>
    <xf numFmtId="42" fontId="7" fillId="0" borderId="0" xfId="161" applyNumberFormat="1" applyFont="1" applyFill="1" applyBorder="1" applyAlignment="1">
      <alignment horizontal="center" wrapText="1"/>
      <protection/>
    </xf>
    <xf numFmtId="0" fontId="7" fillId="0" borderId="0" xfId="161" applyFont="1" applyFill="1" applyBorder="1" applyAlignment="1">
      <alignment horizontal="left" vertical="top"/>
      <protection/>
    </xf>
    <xf numFmtId="0" fontId="3" fillId="0" borderId="0" xfId="161" applyFont="1" applyFill="1" applyBorder="1" applyAlignment="1">
      <alignment horizontal="center"/>
      <protection/>
    </xf>
    <xf numFmtId="49" fontId="7" fillId="0" borderId="0" xfId="161" applyNumberFormat="1" applyFont="1" applyFill="1" applyBorder="1" applyAlignment="1">
      <alignment horizontal="left" vertical="top" wrapText="1"/>
      <protection/>
    </xf>
    <xf numFmtId="0" fontId="7" fillId="0" borderId="0" xfId="169" applyFont="1" applyFill="1" applyBorder="1" applyAlignment="1">
      <alignment horizontal="center"/>
      <protection/>
    </xf>
    <xf numFmtId="49" fontId="7" fillId="0" borderId="0" xfId="169" applyNumberFormat="1" applyFont="1" applyFill="1" applyBorder="1" applyAlignment="1">
      <alignment horizontal="center" wrapText="1"/>
      <protection/>
    </xf>
    <xf numFmtId="0" fontId="7" fillId="0" borderId="0" xfId="169" applyFont="1" applyFill="1" applyBorder="1">
      <alignment/>
      <protection/>
    </xf>
    <xf numFmtId="0" fontId="7" fillId="0" borderId="0" xfId="169" applyFont="1" applyFill="1" applyBorder="1" applyAlignment="1">
      <alignment horizontal="left" wrapText="1"/>
      <protection/>
    </xf>
    <xf numFmtId="14" fontId="7" fillId="0" borderId="0" xfId="169" applyNumberFormat="1" applyFont="1" applyFill="1" applyBorder="1" applyAlignment="1">
      <alignment horizontal="center" wrapText="1"/>
      <protection/>
    </xf>
    <xf numFmtId="42" fontId="7" fillId="0" borderId="0" xfId="169" applyNumberFormat="1" applyFont="1" applyFill="1" applyBorder="1" applyAlignment="1">
      <alignment horizontal="center" wrapText="1"/>
      <protection/>
    </xf>
    <xf numFmtId="0" fontId="7" fillId="0" borderId="0" xfId="169" applyFont="1" applyFill="1" applyBorder="1" applyAlignment="1">
      <alignment horizontal="left" vertical="top" wrapText="1"/>
      <protection/>
    </xf>
    <xf numFmtId="0" fontId="7" fillId="0" borderId="0" xfId="169" applyFont="1" applyFill="1" applyBorder="1" applyAlignment="1">
      <alignment horizontal="center" wrapText="1"/>
      <protection/>
    </xf>
    <xf numFmtId="0" fontId="3" fillId="0" borderId="0" xfId="169" applyFont="1" applyFill="1" applyBorder="1" applyAlignment="1">
      <alignment horizontal="center"/>
      <protection/>
    </xf>
    <xf numFmtId="0" fontId="7" fillId="0" borderId="0" xfId="155" applyFont="1" applyFill="1" applyBorder="1" applyAlignment="1">
      <alignment horizontal="center"/>
      <protection/>
    </xf>
    <xf numFmtId="49" fontId="7" fillId="0" borderId="0" xfId="155" applyNumberFormat="1" applyFont="1" applyFill="1" applyBorder="1" applyAlignment="1">
      <alignment horizontal="center" wrapText="1"/>
      <protection/>
    </xf>
    <xf numFmtId="0" fontId="3" fillId="0" borderId="0" xfId="169" applyFont="1" applyFill="1" applyAlignment="1">
      <alignment horizontal="center"/>
      <protection/>
    </xf>
    <xf numFmtId="0" fontId="7" fillId="0" borderId="0" xfId="155" applyFont="1" applyFill="1" applyBorder="1">
      <alignment/>
      <protection/>
    </xf>
    <xf numFmtId="0" fontId="3" fillId="0" borderId="0" xfId="155" applyFont="1" applyFill="1" applyBorder="1" applyAlignment="1">
      <alignment horizontal="left" wrapText="1"/>
      <protection/>
    </xf>
    <xf numFmtId="0" fontId="3" fillId="0" borderId="0" xfId="169" applyFont="1" applyFill="1">
      <alignment/>
      <protection/>
    </xf>
    <xf numFmtId="14" fontId="7" fillId="0" borderId="0" xfId="155" applyNumberFormat="1" applyFont="1" applyFill="1" applyBorder="1" applyAlignment="1">
      <alignment horizontal="center" wrapText="1"/>
      <protection/>
    </xf>
    <xf numFmtId="42" fontId="3" fillId="0" borderId="0" xfId="155" applyNumberFormat="1" applyFont="1" applyFill="1" applyBorder="1" applyAlignment="1">
      <alignment horizontal="center" wrapText="1"/>
      <protection/>
    </xf>
    <xf numFmtId="0" fontId="7" fillId="0" borderId="0" xfId="155" applyFont="1" applyFill="1" applyBorder="1" applyAlignment="1">
      <alignment horizontal="left" vertical="top" wrapText="1"/>
      <protection/>
    </xf>
    <xf numFmtId="0" fontId="7" fillId="0" borderId="0" xfId="155" applyFont="1" applyFill="1" applyBorder="1" applyAlignment="1">
      <alignment horizontal="center" wrapText="1"/>
      <protection/>
    </xf>
    <xf numFmtId="0" fontId="3" fillId="0" borderId="0" xfId="155" applyFont="1" applyFill="1" applyBorder="1" applyAlignment="1">
      <alignment horizontal="center"/>
      <protection/>
    </xf>
    <xf numFmtId="49" fontId="7" fillId="0" borderId="0" xfId="155" applyNumberFormat="1" applyFont="1" applyFill="1" applyBorder="1" applyAlignment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left" vertical="center" wrapText="1"/>
    </xf>
    <xf numFmtId="42" fontId="7" fillId="0" borderId="0" xfId="0" applyNumberFormat="1" applyFont="1" applyFill="1" applyBorder="1" applyAlignment="1">
      <alignment horizontal="left" vertical="top" wrapText="1"/>
    </xf>
    <xf numFmtId="0" fontId="7" fillId="0" borderId="0" xfId="155" applyFont="1" applyFill="1" applyBorder="1" applyAlignment="1">
      <alignment horizontal="left" wrapText="1"/>
      <protection/>
    </xf>
    <xf numFmtId="0" fontId="7" fillId="0" borderId="0" xfId="169" applyFont="1">
      <alignment/>
      <protection/>
    </xf>
    <xf numFmtId="0" fontId="7" fillId="0" borderId="0" xfId="169" applyFont="1" applyAlignment="1">
      <alignment horizontal="center"/>
      <protection/>
    </xf>
    <xf numFmtId="42" fontId="7" fillId="0" borderId="0" xfId="155" applyNumberFormat="1" applyFont="1" applyFill="1" applyBorder="1" applyAlignment="1">
      <alignment horizontal="center" wrapText="1"/>
      <protection/>
    </xf>
    <xf numFmtId="0" fontId="7" fillId="0" borderId="0" xfId="155" applyFont="1" applyFill="1">
      <alignment/>
      <protection/>
    </xf>
    <xf numFmtId="0" fontId="7" fillId="0" borderId="0" xfId="155" applyFont="1">
      <alignment/>
      <protection/>
    </xf>
    <xf numFmtId="14" fontId="7" fillId="0" borderId="0" xfId="155" applyNumberFormat="1" applyFont="1" applyFill="1" applyBorder="1" applyAlignment="1">
      <alignment horizontal="left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wrapText="1"/>
    </xf>
    <xf numFmtId="5" fontId="3" fillId="0" borderId="0" xfId="0" applyNumberFormat="1" applyFont="1" applyFill="1" applyBorder="1" applyAlignment="1">
      <alignment horizontal="center" wrapText="1"/>
    </xf>
    <xf numFmtId="0" fontId="4" fillId="0" borderId="0" xfId="155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Fill="1" applyBorder="1" applyAlignment="1">
      <alignment horizontal="center" vertical="center" wrapText="1"/>
    </xf>
    <xf numFmtId="42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42" fontId="7" fillId="0" borderId="0" xfId="0" applyNumberFormat="1" applyFont="1" applyAlignment="1">
      <alignment horizontal="center"/>
    </xf>
    <xf numFmtId="0" fontId="3" fillId="0" borderId="0" xfId="155" applyFont="1" applyBorder="1" applyAlignment="1">
      <alignment horizontal="center"/>
      <protection/>
    </xf>
    <xf numFmtId="0" fontId="3" fillId="0" borderId="0" xfId="155" applyFont="1" applyBorder="1" applyAlignment="1">
      <alignment horizontal="center" wrapText="1"/>
      <protection/>
    </xf>
    <xf numFmtId="0" fontId="3" fillId="0" borderId="0" xfId="155" applyFont="1" applyBorder="1" applyAlignment="1">
      <alignment horizontal="left" wrapText="1"/>
      <protection/>
    </xf>
    <xf numFmtId="164" fontId="3" fillId="0" borderId="0" xfId="155" applyNumberFormat="1" applyFont="1" applyBorder="1" applyAlignment="1">
      <alignment horizontal="center"/>
      <protection/>
    </xf>
    <xf numFmtId="42" fontId="3" fillId="0" borderId="0" xfId="155" applyNumberFormat="1" applyFont="1" applyBorder="1" applyAlignment="1">
      <alignment horizontal="center"/>
      <protection/>
    </xf>
    <xf numFmtId="0" fontId="3" fillId="0" borderId="0" xfId="155" applyFont="1" applyBorder="1" applyAlignment="1">
      <alignment horizontal="left" vertical="top" wrapText="1"/>
      <protection/>
    </xf>
    <xf numFmtId="164" fontId="3" fillId="0" borderId="0" xfId="155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42" fontId="12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 shrinkToFit="1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155" applyFont="1" applyFill="1" applyBorder="1" applyAlignment="1">
      <alignment horizontal="center" wrapText="1" shrinkToFit="1"/>
      <protection/>
    </xf>
    <xf numFmtId="0" fontId="4" fillId="0" borderId="0" xfId="155" applyFont="1" applyFill="1" applyBorder="1" applyAlignment="1">
      <alignment wrapText="1"/>
      <protection/>
    </xf>
    <xf numFmtId="0" fontId="3" fillId="0" borderId="0" xfId="155" applyFont="1" applyFill="1" applyBorder="1" applyAlignment="1">
      <alignment horizontal="center" wrapText="1"/>
      <protection/>
    </xf>
    <xf numFmtId="0" fontId="4" fillId="0" borderId="0" xfId="155" applyFont="1" applyFill="1" applyBorder="1" applyAlignment="1">
      <alignment horizontal="center"/>
      <protection/>
    </xf>
    <xf numFmtId="0" fontId="3" fillId="0" borderId="0" xfId="155" applyFont="1" applyFill="1" applyBorder="1" applyAlignment="1">
      <alignment wrapText="1"/>
      <protection/>
    </xf>
    <xf numFmtId="42" fontId="74" fillId="0" borderId="0" xfId="0" applyNumberFormat="1" applyFont="1" applyFill="1" applyBorder="1" applyAlignment="1">
      <alignment horizontal="center" wrapText="1"/>
    </xf>
    <xf numFmtId="164" fontId="3" fillId="0" borderId="0" xfId="155" applyNumberFormat="1" applyFont="1" applyFill="1" applyBorder="1" applyAlignment="1">
      <alignment horizontal="center" wrapText="1"/>
      <protection/>
    </xf>
    <xf numFmtId="42" fontId="3" fillId="0" borderId="0" xfId="155" applyNumberFormat="1" applyFont="1" applyFill="1" applyBorder="1" applyAlignment="1">
      <alignment horizontal="center"/>
      <protection/>
    </xf>
    <xf numFmtId="164" fontId="3" fillId="0" borderId="0" xfId="155" applyNumberFormat="1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center"/>
    </xf>
    <xf numFmtId="1" fontId="14" fillId="0" borderId="0" xfId="0" applyNumberFormat="1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top" wrapText="1"/>
    </xf>
    <xf numFmtId="42" fontId="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2" fontId="4" fillId="0" borderId="26" xfId="0" applyNumberFormat="1" applyFont="1" applyBorder="1" applyAlignment="1">
      <alignment horizontal="center"/>
    </xf>
    <xf numFmtId="5" fontId="3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right"/>
    </xf>
    <xf numFmtId="37" fontId="3" fillId="0" borderId="26" xfId="0" applyNumberFormat="1" applyFont="1" applyBorder="1" applyAlignment="1">
      <alignment horizontal="center"/>
    </xf>
    <xf numFmtId="42" fontId="3" fillId="0" borderId="26" xfId="0" applyNumberFormat="1" applyFont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4" fontId="3" fillId="0" borderId="0" xfId="155" applyNumberFormat="1" applyFont="1" applyFill="1" applyBorder="1" applyAlignment="1">
      <alignment horizontal="center" wrapText="1"/>
      <protection/>
    </xf>
    <xf numFmtId="164" fontId="4" fillId="0" borderId="0" xfId="154" applyNumberFormat="1" applyFont="1" applyBorder="1" applyAlignment="1">
      <alignment horizontal="center"/>
      <protection/>
    </xf>
    <xf numFmtId="0" fontId="4" fillId="4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/>
    </xf>
    <xf numFmtId="0" fontId="3" fillId="0" borderId="0" xfId="171" applyFont="1" applyFill="1" applyBorder="1" applyAlignment="1">
      <alignment horizontal="center"/>
      <protection/>
    </xf>
    <xf numFmtId="0" fontId="3" fillId="0" borderId="0" xfId="171" applyFont="1" applyFill="1" applyBorder="1" applyAlignment="1">
      <alignment horizontal="left" wrapText="1"/>
      <protection/>
    </xf>
    <xf numFmtId="0" fontId="7" fillId="0" borderId="0" xfId="171" applyFont="1" applyFill="1" applyBorder="1" applyAlignment="1">
      <alignment horizontal="left" vertical="top" wrapText="1"/>
      <protection/>
    </xf>
    <xf numFmtId="0" fontId="7" fillId="0" borderId="0" xfId="171" applyFont="1" applyFill="1" applyBorder="1" applyAlignment="1">
      <alignment horizontal="center" wrapText="1"/>
      <protection/>
    </xf>
    <xf numFmtId="49" fontId="7" fillId="0" borderId="0" xfId="171" applyNumberFormat="1" applyFont="1" applyFill="1" applyBorder="1" applyAlignment="1">
      <alignment horizontal="center" wrapText="1"/>
      <protection/>
    </xf>
    <xf numFmtId="1" fontId="7" fillId="0" borderId="0" xfId="171" applyNumberFormat="1" applyFont="1" applyFill="1" applyBorder="1" applyAlignment="1">
      <alignment horizontal="center" wrapText="1"/>
      <protection/>
    </xf>
    <xf numFmtId="0" fontId="7" fillId="0" borderId="0" xfId="171" applyFont="1" applyFill="1" applyBorder="1">
      <alignment/>
      <protection/>
    </xf>
    <xf numFmtId="0" fontId="7" fillId="0" borderId="0" xfId="171" applyFont="1" applyFill="1" applyBorder="1" applyAlignment="1">
      <alignment horizontal="center"/>
      <protection/>
    </xf>
    <xf numFmtId="14" fontId="7" fillId="0" borderId="0" xfId="171" applyNumberFormat="1" applyFont="1" applyFill="1" applyBorder="1" applyAlignment="1">
      <alignment horizontal="center" wrapText="1"/>
      <protection/>
    </xf>
    <xf numFmtId="42" fontId="7" fillId="0" borderId="0" xfId="171" applyNumberFormat="1" applyFont="1" applyFill="1" applyBorder="1" applyAlignment="1">
      <alignment horizontal="center" wrapText="1"/>
      <protection/>
    </xf>
    <xf numFmtId="14" fontId="3" fillId="0" borderId="0" xfId="171" applyNumberFormat="1" applyFont="1" applyFill="1" applyBorder="1" applyAlignment="1">
      <alignment horizontal="center" wrapText="1"/>
      <protection/>
    </xf>
    <xf numFmtId="42" fontId="7" fillId="0" borderId="0" xfId="171" applyNumberFormat="1" applyFont="1" applyFill="1" applyBorder="1">
      <alignment/>
      <protection/>
    </xf>
  </cellXfs>
  <cellStyles count="19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2" xfId="20"/>
    <cellStyle name="20% - Accent2 2" xfId="21"/>
    <cellStyle name="20% - Accent2 2 2" xfId="22"/>
    <cellStyle name="20% - Accent2 2 2 2" xfId="23"/>
    <cellStyle name="20% - Accent2 2 2 3" xfId="24"/>
    <cellStyle name="20% - Accent3" xfId="25"/>
    <cellStyle name="20% - Accent3 2" xfId="26"/>
    <cellStyle name="20% - Accent3 2 2" xfId="27"/>
    <cellStyle name="20% - Accent3 2 2 2" xfId="28"/>
    <cellStyle name="20% - Accent3 2 2 3" xfId="29"/>
    <cellStyle name="20% - Accent4" xfId="30"/>
    <cellStyle name="20% - Accent4 2" xfId="31"/>
    <cellStyle name="20% - Accent4 2 2" xfId="32"/>
    <cellStyle name="20% - Accent4 2 2 2" xfId="33"/>
    <cellStyle name="20% - Accent4 2 2 3" xfId="34"/>
    <cellStyle name="20% - Accent5" xfId="35"/>
    <cellStyle name="20% - Accent5 2" xfId="36"/>
    <cellStyle name="20% - Accent5 2 2" xfId="37"/>
    <cellStyle name="20% - Accent5 2 2 2" xfId="38"/>
    <cellStyle name="20% - Accent5 2 2 3" xfId="39"/>
    <cellStyle name="20% - Accent6" xfId="40"/>
    <cellStyle name="20% - Accent6 2" xfId="41"/>
    <cellStyle name="20% - Accent6 2 2" xfId="42"/>
    <cellStyle name="40% - Accent1" xfId="43"/>
    <cellStyle name="40% - Accent1 2" xfId="44"/>
    <cellStyle name="40% - Accent1 2 2" xfId="45"/>
    <cellStyle name="40% - Accent1 2 2 2" xfId="46"/>
    <cellStyle name="40% - Accent1 2 2 3" xfId="47"/>
    <cellStyle name="40% - Accent2" xfId="48"/>
    <cellStyle name="40% - Accent2 2" xfId="49"/>
    <cellStyle name="40% - Accent2 2 2" xfId="50"/>
    <cellStyle name="40% - Accent2 2 2 2" xfId="51"/>
    <cellStyle name="40% - Accent2 2 2 3" xfId="52"/>
    <cellStyle name="40% - Accent3" xfId="53"/>
    <cellStyle name="40% - Accent3 2" xfId="54"/>
    <cellStyle name="40% - Accent3 2 2" xfId="55"/>
    <cellStyle name="40% - Accent3 2 2 2" xfId="56"/>
    <cellStyle name="40% - Accent3 2 2 3" xfId="57"/>
    <cellStyle name="40% - Accent4" xfId="58"/>
    <cellStyle name="40% - Accent4 2" xfId="59"/>
    <cellStyle name="40% - Accent4 2 2" xfId="60"/>
    <cellStyle name="40% - Accent4 2 2 2" xfId="61"/>
    <cellStyle name="40% - Accent4 2 2 3" xfId="62"/>
    <cellStyle name="40% - Accent5" xfId="63"/>
    <cellStyle name="40% - Accent5 2" xfId="64"/>
    <cellStyle name="40% - Accent5 2 2" xfId="65"/>
    <cellStyle name="40% - Accent5 2 2 2" xfId="66"/>
    <cellStyle name="40% - Accent5 2 2 3" xfId="67"/>
    <cellStyle name="40% - Accent6" xfId="68"/>
    <cellStyle name="40% - Accent6 2" xfId="69"/>
    <cellStyle name="40% - Accent6 2 2" xfId="70"/>
    <cellStyle name="40% - Accent6 2 2 2" xfId="71"/>
    <cellStyle name="40% - Accent6 2 2 3" xfId="72"/>
    <cellStyle name="60% - Accent1" xfId="73"/>
    <cellStyle name="60% - Accent1 2" xfId="74"/>
    <cellStyle name="60% - Accent1 2 2" xfId="75"/>
    <cellStyle name="60% - Accent2" xfId="76"/>
    <cellStyle name="60% - Accent2 2" xfId="77"/>
    <cellStyle name="60% - Accent2 2 2" xfId="78"/>
    <cellStyle name="60% - Accent3" xfId="79"/>
    <cellStyle name="60% - Accent3 2" xfId="80"/>
    <cellStyle name="60% - Accent3 2 2" xfId="81"/>
    <cellStyle name="60% - Accent4" xfId="82"/>
    <cellStyle name="60% - Accent4 2" xfId="83"/>
    <cellStyle name="60% - Accent4 2 2" xfId="84"/>
    <cellStyle name="60% - Accent5" xfId="85"/>
    <cellStyle name="60% - Accent5 2" xfId="86"/>
    <cellStyle name="60% - Accent5 2 2" xfId="87"/>
    <cellStyle name="60% - Accent6" xfId="88"/>
    <cellStyle name="60% - Accent6 2" xfId="89"/>
    <cellStyle name="60% - Accent6 2 2" xfId="90"/>
    <cellStyle name="Accent1" xfId="91"/>
    <cellStyle name="Accent1 2" xfId="92"/>
    <cellStyle name="Accent1 2 2" xfId="93"/>
    <cellStyle name="Accent2" xfId="94"/>
    <cellStyle name="Accent2 2" xfId="95"/>
    <cellStyle name="Accent2 2 2" xfId="96"/>
    <cellStyle name="Accent3" xfId="97"/>
    <cellStyle name="Accent3 2" xfId="98"/>
    <cellStyle name="Accent3 2 2" xfId="99"/>
    <cellStyle name="Accent4" xfId="100"/>
    <cellStyle name="Accent4 2" xfId="101"/>
    <cellStyle name="Accent4 2 2" xfId="102"/>
    <cellStyle name="Accent5" xfId="103"/>
    <cellStyle name="Accent5 2" xfId="104"/>
    <cellStyle name="Accent6" xfId="105"/>
    <cellStyle name="Accent6 2" xfId="106"/>
    <cellStyle name="Bad" xfId="107"/>
    <cellStyle name="Bad 2" xfId="108"/>
    <cellStyle name="Bad 2 2" xfId="109"/>
    <cellStyle name="Calculation" xfId="110"/>
    <cellStyle name="Calculation 2" xfId="111"/>
    <cellStyle name="Calculation 2 2" xfId="112"/>
    <cellStyle name="Check Cell" xfId="113"/>
    <cellStyle name="Check Cell 2" xfId="114"/>
    <cellStyle name="Comma" xfId="115"/>
    <cellStyle name="Comma [0]" xfId="116"/>
    <cellStyle name="Comma 2" xfId="117"/>
    <cellStyle name="Comma 2 2" xfId="118"/>
    <cellStyle name="Comma 3" xfId="119"/>
    <cellStyle name="Comma 3 2" xfId="120"/>
    <cellStyle name="Comma 3 3" xfId="121"/>
    <cellStyle name="Comma 4" xfId="122"/>
    <cellStyle name="Comma 4 2" xfId="123"/>
    <cellStyle name="Currency" xfId="124"/>
    <cellStyle name="Currency [0]" xfId="125"/>
    <cellStyle name="Currency 2" xfId="126"/>
    <cellStyle name="Currency 2 2" xfId="127"/>
    <cellStyle name="Explanatory Text" xfId="128"/>
    <cellStyle name="Explanatory Text 2" xfId="129"/>
    <cellStyle name="Explanatory Text 2 2" xfId="130"/>
    <cellStyle name="Good" xfId="131"/>
    <cellStyle name="Good 2" xfId="132"/>
    <cellStyle name="Good 2 2" xfId="133"/>
    <cellStyle name="Heading 1" xfId="134"/>
    <cellStyle name="Heading 1 2" xfId="135"/>
    <cellStyle name="Heading 1 2 2" xfId="136"/>
    <cellStyle name="Heading 2" xfId="137"/>
    <cellStyle name="Heading 2 2" xfId="138"/>
    <cellStyle name="Heading 2 2 2" xfId="139"/>
    <cellStyle name="Heading 3" xfId="140"/>
    <cellStyle name="Heading 3 2" xfId="141"/>
    <cellStyle name="Heading 3 2 2" xfId="142"/>
    <cellStyle name="Heading 4" xfId="143"/>
    <cellStyle name="Heading 4 2" xfId="144"/>
    <cellStyle name="Heading 4 2 2" xfId="145"/>
    <cellStyle name="Hyperlink 2" xfId="146"/>
    <cellStyle name="Input" xfId="147"/>
    <cellStyle name="Input 2" xfId="148"/>
    <cellStyle name="Input 2 2" xfId="149"/>
    <cellStyle name="Linked Cell" xfId="150"/>
    <cellStyle name="Linked Cell 2" xfId="151"/>
    <cellStyle name="Neutral" xfId="152"/>
    <cellStyle name="Neutral 2" xfId="153"/>
    <cellStyle name="Normal 2" xfId="154"/>
    <cellStyle name="Normal 2 2" xfId="155"/>
    <cellStyle name="Normal 3" xfId="156"/>
    <cellStyle name="Normal 3 2" xfId="157"/>
    <cellStyle name="Normal 4" xfId="158"/>
    <cellStyle name="Normal 4 2" xfId="159"/>
    <cellStyle name="Normal 5" xfId="160"/>
    <cellStyle name="Normal 5 2" xfId="161"/>
    <cellStyle name="Normal 5 2 2" xfId="162"/>
    <cellStyle name="Normal 5 2 3" xfId="163"/>
    <cellStyle name="Normal 5 3" xfId="164"/>
    <cellStyle name="Normal 5 3 2" xfId="165"/>
    <cellStyle name="Normal 5 3 3" xfId="166"/>
    <cellStyle name="Normal 5 4" xfId="167"/>
    <cellStyle name="Normal 5 5" xfId="168"/>
    <cellStyle name="Normal 6" xfId="169"/>
    <cellStyle name="Normal 6 2" xfId="170"/>
    <cellStyle name="Normal 7" xfId="171"/>
    <cellStyle name="Normal_Sheet1" xfId="172"/>
    <cellStyle name="Note" xfId="173"/>
    <cellStyle name="Note 2" xfId="174"/>
    <cellStyle name="Note 2 2" xfId="175"/>
    <cellStyle name="Note 2 2 2" xfId="176"/>
    <cellStyle name="Note 2 2 3" xfId="177"/>
    <cellStyle name="Note 3" xfId="178"/>
    <cellStyle name="Note 3 2" xfId="179"/>
    <cellStyle name="Note 3 3" xfId="180"/>
    <cellStyle name="Note 4" xfId="181"/>
    <cellStyle name="Note 4 2" xfId="182"/>
    <cellStyle name="Note 4 3" xfId="183"/>
    <cellStyle name="Note 5" xfId="184"/>
    <cellStyle name="Note 5 2" xfId="185"/>
    <cellStyle name="Note 6" xfId="186"/>
    <cellStyle name="Note 6 2" xfId="187"/>
    <cellStyle name="Note 7" xfId="188"/>
    <cellStyle name="Note 7 2" xfId="189"/>
    <cellStyle name="Note 7 3" xfId="190"/>
    <cellStyle name="Note 7 4" xfId="191"/>
    <cellStyle name="Note 7 4 2" xfId="192"/>
    <cellStyle name="Output" xfId="193"/>
    <cellStyle name="Output 2" xfId="194"/>
    <cellStyle name="Output 2 2" xfId="195"/>
    <cellStyle name="Percent" xfId="196"/>
    <cellStyle name="Title" xfId="197"/>
    <cellStyle name="Title 2" xfId="198"/>
    <cellStyle name="Title 2 2" xfId="199"/>
    <cellStyle name="Title 2 3" xfId="200"/>
    <cellStyle name="Total" xfId="201"/>
    <cellStyle name="Total 2" xfId="202"/>
    <cellStyle name="Total 2 2" xfId="203"/>
    <cellStyle name="Warning Text" xfId="204"/>
    <cellStyle name="Warning Text 2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3"/>
  <sheetViews>
    <sheetView tabSelected="1" zoomScale="75" zoomScaleNormal="75" zoomScalePageLayoutView="0" workbookViewId="0" topLeftCell="A267">
      <selection activeCell="S283" sqref="S283"/>
    </sheetView>
  </sheetViews>
  <sheetFormatPr defaultColWidth="17.25390625" defaultRowHeight="15.75"/>
  <cols>
    <col min="1" max="1" width="9.375" style="56" customWidth="1"/>
    <col min="2" max="2" width="16.25390625" style="52" customWidth="1"/>
    <col min="3" max="3" width="12.75390625" style="51" bestFit="1" customWidth="1"/>
    <col min="4" max="4" width="11.625" style="52" bestFit="1" customWidth="1"/>
    <col min="5" max="5" width="9.625" style="51" bestFit="1" customWidth="1"/>
    <col min="6" max="6" width="6.00390625" style="51" customWidth="1"/>
    <col min="7" max="7" width="11.50390625" style="35" bestFit="1" customWidth="1"/>
    <col min="8" max="8" width="12.00390625" style="35" bestFit="1" customWidth="1"/>
    <col min="9" max="9" width="11.625" style="35" customWidth="1"/>
    <col min="10" max="10" width="15.125" style="218" bestFit="1" customWidth="1"/>
    <col min="11" max="11" width="11.125" style="218" customWidth="1"/>
    <col min="12" max="12" width="12.125" style="218" bestFit="1" customWidth="1"/>
    <col min="13" max="13" width="26.875" style="52" customWidth="1"/>
    <col min="14" max="14" width="9.875" style="51" customWidth="1"/>
    <col min="15" max="15" width="9.375" style="51" customWidth="1"/>
    <col min="16" max="16" width="9.375" style="1" customWidth="1"/>
    <col min="17" max="18" width="14.125" style="1" customWidth="1"/>
    <col min="19" max="251" width="9.00390625" style="1" customWidth="1"/>
    <col min="252" max="252" width="9.00390625" style="1" bestFit="1" customWidth="1"/>
    <col min="253" max="253" width="9.375" style="1" customWidth="1"/>
    <col min="254" max="254" width="10.125" style="1" customWidth="1"/>
    <col min="255" max="255" width="16.25390625" style="1" customWidth="1"/>
    <col min="256" max="16384" width="17.25390625" style="1" customWidth="1"/>
  </cols>
  <sheetData>
    <row r="1" spans="1:19" ht="12.7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2.75" customHeight="1">
      <c r="A2" s="227" t="s">
        <v>833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8" s="12" customFormat="1" ht="12.75" customHeight="1">
      <c r="A3" s="3"/>
      <c r="B3" s="4"/>
      <c r="C3" s="5"/>
      <c r="D3" s="4"/>
      <c r="E3" s="5"/>
      <c r="F3" s="6"/>
      <c r="G3" s="223"/>
      <c r="H3" s="223"/>
      <c r="I3" s="223"/>
      <c r="J3" s="7"/>
      <c r="K3" s="8"/>
      <c r="L3" s="7"/>
      <c r="M3" s="9"/>
      <c r="N3" s="10"/>
      <c r="O3" s="2"/>
      <c r="P3" s="2"/>
      <c r="Q3" s="11"/>
      <c r="R3" s="11"/>
    </row>
    <row r="4" spans="1:19" s="21" customFormat="1" ht="52.5" customHeight="1">
      <c r="A4" s="14" t="s">
        <v>1</v>
      </c>
      <c r="B4" s="13" t="s">
        <v>2</v>
      </c>
      <c r="C4" s="13" t="s">
        <v>3</v>
      </c>
      <c r="D4" s="13" t="s">
        <v>3</v>
      </c>
      <c r="E4" s="13" t="s">
        <v>3</v>
      </c>
      <c r="F4" s="13" t="s">
        <v>4</v>
      </c>
      <c r="G4" s="15" t="s">
        <v>5</v>
      </c>
      <c r="H4" s="15" t="s">
        <v>6</v>
      </c>
      <c r="I4" s="16" t="s">
        <v>7</v>
      </c>
      <c r="J4" s="18" t="s">
        <v>8</v>
      </c>
      <c r="K4" s="18" t="s">
        <v>9</v>
      </c>
      <c r="L4" s="18" t="s">
        <v>10</v>
      </c>
      <c r="M4" s="13" t="s">
        <v>11</v>
      </c>
      <c r="N4" s="13" t="s">
        <v>12</v>
      </c>
      <c r="O4" s="13" t="s">
        <v>13</v>
      </c>
      <c r="P4" s="17" t="s">
        <v>14</v>
      </c>
      <c r="Q4" s="19" t="s">
        <v>15</v>
      </c>
      <c r="R4" s="20" t="s">
        <v>16</v>
      </c>
      <c r="S4" s="17" t="s">
        <v>17</v>
      </c>
    </row>
    <row r="5" spans="1:19" s="28" customFormat="1" ht="12.75" customHeight="1">
      <c r="A5" s="23" t="s">
        <v>18</v>
      </c>
      <c r="B5" s="24" t="s">
        <v>19</v>
      </c>
      <c r="C5" s="22"/>
      <c r="D5" s="24"/>
      <c r="E5" s="22"/>
      <c r="F5" s="22"/>
      <c r="G5" s="25">
        <v>39995</v>
      </c>
      <c r="H5" s="25">
        <v>40359</v>
      </c>
      <c r="I5" s="26">
        <v>40421</v>
      </c>
      <c r="J5" s="29">
        <v>0</v>
      </c>
      <c r="K5" s="29">
        <v>0</v>
      </c>
      <c r="L5" s="29">
        <v>0</v>
      </c>
      <c r="M5" s="30" t="s">
        <v>20</v>
      </c>
      <c r="N5" s="31" t="s">
        <v>21</v>
      </c>
      <c r="O5" s="31" t="s">
        <v>22</v>
      </c>
      <c r="P5" s="32" t="s">
        <v>23</v>
      </c>
      <c r="Q5" s="32"/>
      <c r="R5" s="32"/>
      <c r="S5" s="32" t="s">
        <v>24</v>
      </c>
    </row>
    <row r="6" spans="1:19" s="28" customFormat="1" ht="12.75" customHeight="1">
      <c r="A6" s="23" t="s">
        <v>25</v>
      </c>
      <c r="B6" s="24" t="s">
        <v>26</v>
      </c>
      <c r="C6" s="22"/>
      <c r="D6" s="24"/>
      <c r="E6" s="22"/>
      <c r="F6" s="22"/>
      <c r="G6" s="33">
        <v>40015</v>
      </c>
      <c r="H6" s="34">
        <v>40390</v>
      </c>
      <c r="I6" s="35">
        <v>40755</v>
      </c>
      <c r="J6" s="37">
        <v>0</v>
      </c>
      <c r="K6" s="37">
        <v>0</v>
      </c>
      <c r="L6" s="37">
        <v>0</v>
      </c>
      <c r="M6" s="38" t="s">
        <v>27</v>
      </c>
      <c r="N6" s="22" t="s">
        <v>28</v>
      </c>
      <c r="O6" s="31" t="s">
        <v>29</v>
      </c>
      <c r="P6" s="28" t="s">
        <v>23</v>
      </c>
      <c r="Q6" s="36"/>
      <c r="R6" s="36"/>
      <c r="S6" s="31" t="s">
        <v>30</v>
      </c>
    </row>
    <row r="7" spans="1:19" s="28" customFormat="1" ht="12.75" customHeight="1">
      <c r="A7" s="23" t="s">
        <v>31</v>
      </c>
      <c r="B7" s="24" t="s">
        <v>32</v>
      </c>
      <c r="C7" s="39"/>
      <c r="D7" s="24"/>
      <c r="E7" s="39"/>
      <c r="F7" s="22"/>
      <c r="G7" s="40">
        <v>40374</v>
      </c>
      <c r="H7" s="40">
        <v>40724</v>
      </c>
      <c r="I7" s="40"/>
      <c r="J7" s="42">
        <v>5000</v>
      </c>
      <c r="K7" s="42">
        <v>0</v>
      </c>
      <c r="L7" s="42">
        <v>0</v>
      </c>
      <c r="M7" s="43" t="s">
        <v>33</v>
      </c>
      <c r="N7" s="31" t="s">
        <v>28</v>
      </c>
      <c r="O7" s="31" t="s">
        <v>34</v>
      </c>
      <c r="P7" s="28" t="s">
        <v>35</v>
      </c>
      <c r="Q7" s="22"/>
      <c r="S7" s="31" t="s">
        <v>30</v>
      </c>
    </row>
    <row r="8" spans="1:19" s="45" customFormat="1" ht="12.75" customHeight="1">
      <c r="A8" s="27" t="s">
        <v>36</v>
      </c>
      <c r="B8" s="24" t="s">
        <v>37</v>
      </c>
      <c r="C8" s="24"/>
      <c r="D8" s="24"/>
      <c r="E8" s="24"/>
      <c r="G8" s="40">
        <v>40346</v>
      </c>
      <c r="H8" s="40">
        <v>40421</v>
      </c>
      <c r="I8" s="42"/>
      <c r="J8" s="42">
        <v>1750</v>
      </c>
      <c r="K8" s="42">
        <v>0</v>
      </c>
      <c r="L8" s="42">
        <v>606</v>
      </c>
      <c r="M8" s="43" t="s">
        <v>38</v>
      </c>
      <c r="N8" s="31" t="s">
        <v>39</v>
      </c>
      <c r="O8" s="31" t="s">
        <v>40</v>
      </c>
      <c r="P8" s="28" t="s">
        <v>35</v>
      </c>
      <c r="Q8" s="22" t="s">
        <v>41</v>
      </c>
      <c r="R8" s="28" t="s">
        <v>42</v>
      </c>
      <c r="S8" s="31" t="s">
        <v>30</v>
      </c>
    </row>
    <row r="9" spans="1:19" s="28" customFormat="1" ht="12.75" customHeight="1">
      <c r="A9" s="27" t="s">
        <v>43</v>
      </c>
      <c r="B9" s="24" t="s">
        <v>37</v>
      </c>
      <c r="C9" s="39"/>
      <c r="D9" s="24"/>
      <c r="E9" s="39"/>
      <c r="F9" s="22"/>
      <c r="G9" s="40">
        <v>40374</v>
      </c>
      <c r="H9" s="40">
        <v>41090</v>
      </c>
      <c r="I9" s="40"/>
      <c r="J9" s="42">
        <v>80000</v>
      </c>
      <c r="K9" s="42">
        <v>50000</v>
      </c>
      <c r="L9" s="42">
        <v>27712</v>
      </c>
      <c r="M9" s="43" t="s">
        <v>44</v>
      </c>
      <c r="N9" s="31" t="s">
        <v>28</v>
      </c>
      <c r="O9" s="31" t="s">
        <v>40</v>
      </c>
      <c r="P9" s="28" t="s">
        <v>35</v>
      </c>
      <c r="Q9" s="22"/>
      <c r="S9" s="31" t="s">
        <v>30</v>
      </c>
    </row>
    <row r="10" spans="1:19" s="28" customFormat="1" ht="12.75" customHeight="1">
      <c r="A10" s="23" t="s">
        <v>45</v>
      </c>
      <c r="B10" s="24" t="s">
        <v>46</v>
      </c>
      <c r="C10" s="39"/>
      <c r="D10" s="24"/>
      <c r="E10" s="39"/>
      <c r="F10" s="22" t="s">
        <v>47</v>
      </c>
      <c r="G10" s="40">
        <v>40360</v>
      </c>
      <c r="H10" s="40">
        <v>41274</v>
      </c>
      <c r="I10" s="40"/>
      <c r="J10" s="42">
        <v>998560</v>
      </c>
      <c r="K10" s="42">
        <v>266526</v>
      </c>
      <c r="L10" s="42">
        <v>61983</v>
      </c>
      <c r="M10" s="47" t="s">
        <v>48</v>
      </c>
      <c r="N10" s="22" t="s">
        <v>49</v>
      </c>
      <c r="O10" s="22" t="s">
        <v>50</v>
      </c>
      <c r="P10" s="28" t="s">
        <v>35</v>
      </c>
      <c r="Q10" s="22"/>
      <c r="S10" s="28" t="s">
        <v>51</v>
      </c>
    </row>
    <row r="11" spans="1:19" s="28" customFormat="1" ht="12.75" customHeight="1">
      <c r="A11" s="23" t="s">
        <v>52</v>
      </c>
      <c r="B11" s="24" t="s">
        <v>53</v>
      </c>
      <c r="C11" s="36"/>
      <c r="D11" s="24"/>
      <c r="E11" s="39"/>
      <c r="F11" s="22"/>
      <c r="G11" s="40">
        <v>40231</v>
      </c>
      <c r="H11" s="40">
        <v>40595</v>
      </c>
      <c r="I11" s="40"/>
      <c r="J11" s="42">
        <v>149997</v>
      </c>
      <c r="K11" s="42">
        <v>0</v>
      </c>
      <c r="L11" s="42">
        <v>46894</v>
      </c>
      <c r="M11" s="47" t="s">
        <v>54</v>
      </c>
      <c r="N11" s="22" t="s">
        <v>55</v>
      </c>
      <c r="O11" s="22" t="s">
        <v>40</v>
      </c>
      <c r="P11" s="28" t="s">
        <v>35</v>
      </c>
      <c r="Q11" s="22" t="s">
        <v>56</v>
      </c>
      <c r="R11" s="28" t="s">
        <v>57</v>
      </c>
      <c r="S11" s="28" t="s">
        <v>30</v>
      </c>
    </row>
    <row r="12" spans="1:19" s="28" customFormat="1" ht="12.75" customHeight="1">
      <c r="A12" s="23" t="s">
        <v>58</v>
      </c>
      <c r="B12" s="24" t="s">
        <v>59</v>
      </c>
      <c r="C12" s="39"/>
      <c r="D12" s="24"/>
      <c r="E12" s="39"/>
      <c r="F12" s="22" t="s">
        <v>47</v>
      </c>
      <c r="G12" s="40">
        <v>40018</v>
      </c>
      <c r="H12" s="40">
        <v>40786</v>
      </c>
      <c r="I12" s="40"/>
      <c r="J12" s="42">
        <v>1965</v>
      </c>
      <c r="K12" s="42">
        <v>0</v>
      </c>
      <c r="L12" s="42">
        <v>681</v>
      </c>
      <c r="M12" s="47" t="s">
        <v>60</v>
      </c>
      <c r="N12" s="22" t="s">
        <v>61</v>
      </c>
      <c r="O12" s="22" t="s">
        <v>62</v>
      </c>
      <c r="P12" s="28" t="s">
        <v>63</v>
      </c>
      <c r="Q12" s="22" t="s">
        <v>64</v>
      </c>
      <c r="S12" s="28" t="s">
        <v>30</v>
      </c>
    </row>
    <row r="13" spans="1:19" s="28" customFormat="1" ht="12.75" customHeight="1">
      <c r="A13" s="23" t="s">
        <v>65</v>
      </c>
      <c r="B13" s="24" t="s">
        <v>66</v>
      </c>
      <c r="C13" s="39" t="s">
        <v>67</v>
      </c>
      <c r="D13" s="24"/>
      <c r="E13" s="39"/>
      <c r="F13" s="22" t="s">
        <v>47</v>
      </c>
      <c r="G13" s="40">
        <v>39979</v>
      </c>
      <c r="H13" s="40">
        <v>40558</v>
      </c>
      <c r="I13" s="40"/>
      <c r="J13" s="42">
        <v>76575</v>
      </c>
      <c r="K13" s="42">
        <v>0</v>
      </c>
      <c r="L13" s="42">
        <v>26526</v>
      </c>
      <c r="M13" s="47" t="s">
        <v>68</v>
      </c>
      <c r="N13" s="22" t="s">
        <v>69</v>
      </c>
      <c r="O13" s="22" t="s">
        <v>70</v>
      </c>
      <c r="P13" s="28" t="s">
        <v>70</v>
      </c>
      <c r="Q13" s="22" t="s">
        <v>49</v>
      </c>
      <c r="S13" s="28" t="s">
        <v>30</v>
      </c>
    </row>
    <row r="14" spans="1:19" s="28" customFormat="1" ht="12.75" customHeight="1">
      <c r="A14" s="23" t="s">
        <v>71</v>
      </c>
      <c r="B14" s="24" t="s">
        <v>37</v>
      </c>
      <c r="C14" s="39"/>
      <c r="D14" s="24"/>
      <c r="E14" s="39"/>
      <c r="F14" s="22" t="s">
        <v>47</v>
      </c>
      <c r="G14" s="40">
        <v>40372</v>
      </c>
      <c r="H14" s="40">
        <v>40451</v>
      </c>
      <c r="I14" s="40"/>
      <c r="J14" s="42">
        <v>10000</v>
      </c>
      <c r="K14" s="42">
        <v>3201</v>
      </c>
      <c r="L14" s="42">
        <v>0</v>
      </c>
      <c r="M14" s="47" t="s">
        <v>72</v>
      </c>
      <c r="N14" s="22" t="s">
        <v>73</v>
      </c>
      <c r="O14" s="22" t="s">
        <v>40</v>
      </c>
      <c r="P14" s="28" t="s">
        <v>35</v>
      </c>
      <c r="Q14" s="22"/>
      <c r="S14" s="28" t="s">
        <v>30</v>
      </c>
    </row>
    <row r="15" spans="1:19" s="28" customFormat="1" ht="12.75" customHeight="1">
      <c r="A15" s="23" t="s">
        <v>74</v>
      </c>
      <c r="B15" s="48" t="s">
        <v>26</v>
      </c>
      <c r="C15" s="49" t="s">
        <v>75</v>
      </c>
      <c r="D15" s="24"/>
      <c r="E15" s="39"/>
      <c r="F15" s="22"/>
      <c r="G15" s="40">
        <v>40357</v>
      </c>
      <c r="H15" s="40">
        <v>40721</v>
      </c>
      <c r="I15" s="40"/>
      <c r="J15" s="42">
        <v>194822</v>
      </c>
      <c r="K15" s="42">
        <v>99962</v>
      </c>
      <c r="L15" s="42">
        <v>0</v>
      </c>
      <c r="M15" s="47" t="s">
        <v>76</v>
      </c>
      <c r="N15" s="22" t="s">
        <v>77</v>
      </c>
      <c r="O15" s="22" t="s">
        <v>78</v>
      </c>
      <c r="P15" s="28" t="s">
        <v>23</v>
      </c>
      <c r="Q15" s="22"/>
      <c r="S15" s="28" t="s">
        <v>51</v>
      </c>
    </row>
    <row r="16" spans="1:19" s="28" customFormat="1" ht="12.75" customHeight="1">
      <c r="A16" s="23" t="s">
        <v>79</v>
      </c>
      <c r="B16" s="24" t="s">
        <v>80</v>
      </c>
      <c r="C16" s="39"/>
      <c r="D16" s="24"/>
      <c r="E16" s="39"/>
      <c r="F16" s="22" t="s">
        <v>47</v>
      </c>
      <c r="G16" s="40">
        <v>38473</v>
      </c>
      <c r="H16" s="40">
        <v>41029</v>
      </c>
      <c r="I16" s="40"/>
      <c r="J16" s="42">
        <v>30000</v>
      </c>
      <c r="K16" s="42">
        <v>0</v>
      </c>
      <c r="L16" s="42">
        <v>10392</v>
      </c>
      <c r="M16" s="39" t="s">
        <v>81</v>
      </c>
      <c r="N16" s="22" t="s">
        <v>82</v>
      </c>
      <c r="O16" s="22" t="s">
        <v>83</v>
      </c>
      <c r="P16" s="28" t="s">
        <v>23</v>
      </c>
      <c r="Q16" s="22" t="s">
        <v>84</v>
      </c>
      <c r="R16" s="28" t="s">
        <v>85</v>
      </c>
      <c r="S16" s="28" t="s">
        <v>30</v>
      </c>
    </row>
    <row r="17" spans="1:19" s="28" customFormat="1" ht="12.75" customHeight="1">
      <c r="A17" s="23" t="s">
        <v>86</v>
      </c>
      <c r="B17" s="24" t="s">
        <v>87</v>
      </c>
      <c r="C17" s="24" t="s">
        <v>88</v>
      </c>
      <c r="D17" s="24" t="s">
        <v>89</v>
      </c>
      <c r="E17" s="39"/>
      <c r="F17" s="22"/>
      <c r="G17" s="40">
        <v>40422</v>
      </c>
      <c r="H17" s="40">
        <v>41517</v>
      </c>
      <c r="I17" s="40"/>
      <c r="J17" s="42">
        <v>390000</v>
      </c>
      <c r="K17" s="42">
        <v>0</v>
      </c>
      <c r="L17" s="42">
        <v>107386</v>
      </c>
      <c r="M17" s="39" t="s">
        <v>90</v>
      </c>
      <c r="N17" s="22" t="s">
        <v>28</v>
      </c>
      <c r="O17" s="22" t="s">
        <v>91</v>
      </c>
      <c r="P17" s="28" t="s">
        <v>35</v>
      </c>
      <c r="Q17" s="22"/>
      <c r="S17" s="28" t="s">
        <v>30</v>
      </c>
    </row>
    <row r="18" spans="1:19" s="28" customFormat="1" ht="12.75" customHeight="1">
      <c r="A18" s="23" t="s">
        <v>92</v>
      </c>
      <c r="B18" s="24" t="s">
        <v>93</v>
      </c>
      <c r="C18" s="39"/>
      <c r="D18" s="24"/>
      <c r="E18" s="39"/>
      <c r="F18" s="22"/>
      <c r="G18" s="40">
        <v>40377</v>
      </c>
      <c r="H18" s="40">
        <v>41107</v>
      </c>
      <c r="I18" s="40"/>
      <c r="J18" s="42">
        <v>584034</v>
      </c>
      <c r="K18" s="42">
        <v>0</v>
      </c>
      <c r="L18" s="42">
        <v>95961</v>
      </c>
      <c r="M18" s="39" t="s">
        <v>94</v>
      </c>
      <c r="N18" s="22" t="s">
        <v>95</v>
      </c>
      <c r="O18" s="22" t="s">
        <v>70</v>
      </c>
      <c r="P18" s="28" t="s">
        <v>70</v>
      </c>
      <c r="Q18" s="22"/>
      <c r="S18" s="28" t="s">
        <v>30</v>
      </c>
    </row>
    <row r="19" spans="1:19" s="28" customFormat="1" ht="12.75" customHeight="1">
      <c r="A19" s="23" t="s">
        <v>96</v>
      </c>
      <c r="B19" s="24" t="s">
        <v>97</v>
      </c>
      <c r="C19" s="39" t="s">
        <v>98</v>
      </c>
      <c r="D19" s="24"/>
      <c r="E19" s="39"/>
      <c r="F19" s="22"/>
      <c r="G19" s="40">
        <v>40330</v>
      </c>
      <c r="H19" s="40">
        <v>40694</v>
      </c>
      <c r="I19" s="40"/>
      <c r="J19" s="42">
        <v>64369</v>
      </c>
      <c r="K19" s="42">
        <v>0</v>
      </c>
      <c r="L19" s="42">
        <v>22021</v>
      </c>
      <c r="M19" s="39" t="s">
        <v>99</v>
      </c>
      <c r="N19" s="22" t="s">
        <v>100</v>
      </c>
      <c r="O19" s="31" t="s">
        <v>101</v>
      </c>
      <c r="P19" s="28" t="s">
        <v>63</v>
      </c>
      <c r="Q19" s="22"/>
      <c r="S19" s="28" t="s">
        <v>30</v>
      </c>
    </row>
    <row r="20" spans="1:19" s="28" customFormat="1" ht="12.75" customHeight="1">
      <c r="A20" s="23" t="s">
        <v>102</v>
      </c>
      <c r="B20" s="24" t="s">
        <v>88</v>
      </c>
      <c r="C20" s="39"/>
      <c r="D20" s="24"/>
      <c r="E20" s="39"/>
      <c r="F20" s="22" t="s">
        <v>47</v>
      </c>
      <c r="G20" s="40">
        <v>39952</v>
      </c>
      <c r="H20" s="40">
        <v>40681</v>
      </c>
      <c r="I20" s="40"/>
      <c r="J20" s="42">
        <v>100000</v>
      </c>
      <c r="K20" s="42">
        <v>0</v>
      </c>
      <c r="L20" s="42">
        <v>27796</v>
      </c>
      <c r="M20" s="39" t="s">
        <v>103</v>
      </c>
      <c r="N20" s="22" t="s">
        <v>82</v>
      </c>
      <c r="O20" s="22" t="s">
        <v>40</v>
      </c>
      <c r="P20" s="28" t="s">
        <v>35</v>
      </c>
      <c r="Q20" s="22"/>
      <c r="S20" s="28" t="s">
        <v>30</v>
      </c>
    </row>
    <row r="21" spans="1:248" s="28" customFormat="1" ht="12.75" customHeight="1">
      <c r="A21" s="36" t="s">
        <v>104</v>
      </c>
      <c r="B21" s="24" t="s">
        <v>53</v>
      </c>
      <c r="C21" s="51"/>
      <c r="D21" s="52"/>
      <c r="G21" s="35">
        <v>39855</v>
      </c>
      <c r="H21" s="35">
        <v>40219</v>
      </c>
      <c r="I21" s="53">
        <v>40617</v>
      </c>
      <c r="J21" s="54">
        <v>0</v>
      </c>
      <c r="K21" s="54">
        <v>0</v>
      </c>
      <c r="L21" s="54">
        <v>0</v>
      </c>
      <c r="M21" s="55" t="s">
        <v>105</v>
      </c>
      <c r="N21" s="56" t="s">
        <v>106</v>
      </c>
      <c r="O21" s="56" t="s">
        <v>40</v>
      </c>
      <c r="P21" s="50" t="s">
        <v>35</v>
      </c>
      <c r="Q21" s="22" t="s">
        <v>107</v>
      </c>
      <c r="R21" s="50" t="s">
        <v>108</v>
      </c>
      <c r="S21" s="50" t="s">
        <v>30</v>
      </c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</row>
    <row r="22" spans="1:248" s="28" customFormat="1" ht="12.75" customHeight="1">
      <c r="A22" s="23" t="s">
        <v>109</v>
      </c>
      <c r="B22" s="24" t="s">
        <v>110</v>
      </c>
      <c r="C22" s="39"/>
      <c r="D22" s="24"/>
      <c r="F22" s="28" t="s">
        <v>47</v>
      </c>
      <c r="G22" s="40">
        <v>39661</v>
      </c>
      <c r="H22" s="53">
        <v>40755</v>
      </c>
      <c r="J22" s="59">
        <v>103684</v>
      </c>
      <c r="K22" s="59">
        <v>0</v>
      </c>
      <c r="L22" s="59">
        <v>27994</v>
      </c>
      <c r="M22" s="47" t="s">
        <v>111</v>
      </c>
      <c r="N22" s="22" t="s">
        <v>28</v>
      </c>
      <c r="O22" s="22" t="s">
        <v>22</v>
      </c>
      <c r="P22" s="28" t="s">
        <v>23</v>
      </c>
      <c r="Q22" s="22"/>
      <c r="S22" s="28" t="s">
        <v>30</v>
      </c>
      <c r="T22" s="60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</row>
    <row r="23" spans="1:19" s="45" customFormat="1" ht="12.75" customHeight="1">
      <c r="A23" s="27" t="s">
        <v>112</v>
      </c>
      <c r="B23" s="24" t="s">
        <v>53</v>
      </c>
      <c r="C23" s="24"/>
      <c r="D23" s="24"/>
      <c r="E23" s="24"/>
      <c r="G23" s="62">
        <v>40330</v>
      </c>
      <c r="H23" s="25">
        <v>40450</v>
      </c>
      <c r="I23" s="32"/>
      <c r="J23" s="42">
        <v>12000</v>
      </c>
      <c r="K23" s="42">
        <v>0</v>
      </c>
      <c r="L23" s="42">
        <v>4157</v>
      </c>
      <c r="M23" s="43" t="s">
        <v>113</v>
      </c>
      <c r="N23" s="31" t="s">
        <v>114</v>
      </c>
      <c r="O23" s="31" t="s">
        <v>115</v>
      </c>
      <c r="P23" s="31" t="s">
        <v>35</v>
      </c>
      <c r="Q23" s="22" t="s">
        <v>107</v>
      </c>
      <c r="R23" s="63" t="s">
        <v>116</v>
      </c>
      <c r="S23" s="31" t="s">
        <v>30</v>
      </c>
    </row>
    <row r="24" spans="1:19" s="45" customFormat="1" ht="12.75" customHeight="1">
      <c r="A24" s="27" t="s">
        <v>117</v>
      </c>
      <c r="B24" s="24" t="s">
        <v>118</v>
      </c>
      <c r="C24" s="24"/>
      <c r="D24" s="24"/>
      <c r="E24" s="24"/>
      <c r="G24" s="33">
        <v>40357</v>
      </c>
      <c r="H24" s="64">
        <v>40721</v>
      </c>
      <c r="I24" s="32"/>
      <c r="J24" s="42">
        <v>75000</v>
      </c>
      <c r="K24" s="42">
        <v>0</v>
      </c>
      <c r="L24" s="42">
        <v>18955</v>
      </c>
      <c r="M24" s="65" t="s">
        <v>119</v>
      </c>
      <c r="N24" s="31" t="s">
        <v>61</v>
      </c>
      <c r="O24" s="31" t="s">
        <v>34</v>
      </c>
      <c r="P24" s="28" t="s">
        <v>35</v>
      </c>
      <c r="Q24" s="27" t="s">
        <v>120</v>
      </c>
      <c r="R24" s="57" t="s">
        <v>121</v>
      </c>
      <c r="S24" s="31" t="s">
        <v>30</v>
      </c>
    </row>
    <row r="25" spans="1:19" s="45" customFormat="1" ht="12.75" customHeight="1">
      <c r="A25" s="27" t="s">
        <v>122</v>
      </c>
      <c r="B25" s="24" t="s">
        <v>118</v>
      </c>
      <c r="C25" s="24"/>
      <c r="D25" s="24"/>
      <c r="E25" s="24"/>
      <c r="G25" s="33">
        <v>40357</v>
      </c>
      <c r="H25" s="64">
        <v>40721</v>
      </c>
      <c r="I25" s="32"/>
      <c r="J25" s="42">
        <v>75000</v>
      </c>
      <c r="K25" s="42">
        <v>0</v>
      </c>
      <c r="L25" s="42">
        <v>18955</v>
      </c>
      <c r="M25" s="65" t="s">
        <v>123</v>
      </c>
      <c r="N25" s="31" t="s">
        <v>61</v>
      </c>
      <c r="O25" s="31" t="s">
        <v>34</v>
      </c>
      <c r="P25" s="28" t="s">
        <v>35</v>
      </c>
      <c r="Q25" s="27" t="s">
        <v>120</v>
      </c>
      <c r="R25" s="57" t="s">
        <v>121</v>
      </c>
      <c r="S25" s="31" t="s">
        <v>30</v>
      </c>
    </row>
    <row r="26" spans="1:19" s="45" customFormat="1" ht="12.75" customHeight="1">
      <c r="A26" s="27" t="s">
        <v>124</v>
      </c>
      <c r="B26" s="24" t="s">
        <v>125</v>
      </c>
      <c r="C26" s="24"/>
      <c r="D26" s="24"/>
      <c r="E26" s="24"/>
      <c r="G26" s="33">
        <v>40357</v>
      </c>
      <c r="H26" s="64">
        <v>40721</v>
      </c>
      <c r="I26" s="32"/>
      <c r="J26" s="42">
        <v>60000</v>
      </c>
      <c r="K26" s="42">
        <v>0</v>
      </c>
      <c r="L26" s="42">
        <v>9375</v>
      </c>
      <c r="M26" s="43" t="s">
        <v>126</v>
      </c>
      <c r="N26" s="31" t="s">
        <v>61</v>
      </c>
      <c r="O26" s="31" t="s">
        <v>34</v>
      </c>
      <c r="P26" s="28" t="s">
        <v>35</v>
      </c>
      <c r="Q26" s="27" t="s">
        <v>120</v>
      </c>
      <c r="R26" s="66" t="s">
        <v>121</v>
      </c>
      <c r="S26" s="31" t="s">
        <v>30</v>
      </c>
    </row>
    <row r="27" spans="1:19" s="45" customFormat="1" ht="12.75" customHeight="1">
      <c r="A27" s="27" t="s">
        <v>127</v>
      </c>
      <c r="B27" s="24" t="s">
        <v>128</v>
      </c>
      <c r="C27" s="24"/>
      <c r="D27" s="24"/>
      <c r="E27" s="24"/>
      <c r="G27" s="33">
        <v>40357</v>
      </c>
      <c r="H27" s="64">
        <v>40721</v>
      </c>
      <c r="I27" s="32"/>
      <c r="J27" s="42">
        <v>60000</v>
      </c>
      <c r="K27" s="42">
        <v>0</v>
      </c>
      <c r="L27" s="67">
        <v>17291.041499390165</v>
      </c>
      <c r="M27" s="43" t="s">
        <v>129</v>
      </c>
      <c r="N27" s="31" t="s">
        <v>61</v>
      </c>
      <c r="O27" s="31" t="s">
        <v>34</v>
      </c>
      <c r="P27" s="28" t="s">
        <v>35</v>
      </c>
      <c r="Q27" s="27" t="s">
        <v>120</v>
      </c>
      <c r="R27" s="66" t="s">
        <v>121</v>
      </c>
      <c r="S27" s="31" t="s">
        <v>30</v>
      </c>
    </row>
    <row r="28" spans="1:19" s="45" customFormat="1" ht="12.75" customHeight="1">
      <c r="A28" s="27" t="s">
        <v>130</v>
      </c>
      <c r="B28" s="24" t="s">
        <v>131</v>
      </c>
      <c r="C28" s="24"/>
      <c r="D28" s="24"/>
      <c r="E28" s="24"/>
      <c r="G28" s="33">
        <v>40357</v>
      </c>
      <c r="H28" s="64">
        <v>40721</v>
      </c>
      <c r="I28" s="32"/>
      <c r="J28" s="42">
        <v>30000</v>
      </c>
      <c r="K28" s="42">
        <v>0</v>
      </c>
      <c r="L28" s="42">
        <v>8093</v>
      </c>
      <c r="M28" s="43" t="s">
        <v>132</v>
      </c>
      <c r="N28" s="31" t="s">
        <v>61</v>
      </c>
      <c r="O28" s="31" t="s">
        <v>34</v>
      </c>
      <c r="P28" s="28" t="s">
        <v>35</v>
      </c>
      <c r="Q28" s="27" t="s">
        <v>120</v>
      </c>
      <c r="R28" s="66" t="s">
        <v>121</v>
      </c>
      <c r="S28" s="31" t="s">
        <v>30</v>
      </c>
    </row>
    <row r="29" spans="1:19" ht="12.75" customHeight="1">
      <c r="A29" s="50" t="s">
        <v>133</v>
      </c>
      <c r="B29" s="68" t="s">
        <v>131</v>
      </c>
      <c r="C29" s="1"/>
      <c r="D29" s="68"/>
      <c r="E29" s="1"/>
      <c r="F29" s="1"/>
      <c r="G29" s="35">
        <v>37288</v>
      </c>
      <c r="H29" s="64">
        <v>38383</v>
      </c>
      <c r="I29" s="69">
        <v>41274</v>
      </c>
      <c r="J29" s="70">
        <v>0</v>
      </c>
      <c r="K29" s="70">
        <v>0</v>
      </c>
      <c r="L29" s="70">
        <v>0</v>
      </c>
      <c r="M29" s="55" t="s">
        <v>134</v>
      </c>
      <c r="N29" s="56" t="s">
        <v>135</v>
      </c>
      <c r="O29" s="50" t="s">
        <v>34</v>
      </c>
      <c r="P29" s="50" t="s">
        <v>35</v>
      </c>
      <c r="Q29" s="50"/>
      <c r="S29" s="50" t="s">
        <v>136</v>
      </c>
    </row>
    <row r="30" spans="1:19" s="45" customFormat="1" ht="12.75" customHeight="1">
      <c r="A30" s="27" t="s">
        <v>137</v>
      </c>
      <c r="B30" s="24" t="s">
        <v>46</v>
      </c>
      <c r="C30" s="24" t="s">
        <v>138</v>
      </c>
      <c r="D30" s="24"/>
      <c r="E30" s="24"/>
      <c r="F30" s="33" t="s">
        <v>47</v>
      </c>
      <c r="G30" s="35">
        <v>40330</v>
      </c>
      <c r="H30" s="64">
        <v>40694</v>
      </c>
      <c r="I30" s="42"/>
      <c r="J30" s="42">
        <v>150000</v>
      </c>
      <c r="K30" s="42">
        <v>58636</v>
      </c>
      <c r="L30" s="42">
        <v>13636</v>
      </c>
      <c r="M30" s="43" t="s">
        <v>139</v>
      </c>
      <c r="N30" s="31" t="s">
        <v>49</v>
      </c>
      <c r="O30" s="50" t="s">
        <v>50</v>
      </c>
      <c r="P30" s="31" t="s">
        <v>35</v>
      </c>
      <c r="S30" s="31" t="s">
        <v>51</v>
      </c>
    </row>
    <row r="31" spans="1:19" s="28" customFormat="1" ht="12.75" customHeight="1">
      <c r="A31" s="27" t="s">
        <v>140</v>
      </c>
      <c r="B31" s="24" t="s">
        <v>141</v>
      </c>
      <c r="C31" s="24" t="s">
        <v>142</v>
      </c>
      <c r="D31" s="24"/>
      <c r="E31" s="39"/>
      <c r="F31" s="22" t="s">
        <v>47</v>
      </c>
      <c r="G31" s="40">
        <v>40391</v>
      </c>
      <c r="H31" s="40">
        <v>40755</v>
      </c>
      <c r="I31" s="40"/>
      <c r="J31" s="42">
        <f>200000</f>
        <v>200000</v>
      </c>
      <c r="K31" s="42">
        <v>74097</v>
      </c>
      <c r="L31" s="42">
        <f>17232</f>
        <v>17232</v>
      </c>
      <c r="M31" s="43" t="s">
        <v>143</v>
      </c>
      <c r="N31" s="22" t="s">
        <v>49</v>
      </c>
      <c r="O31" s="22" t="s">
        <v>50</v>
      </c>
      <c r="P31" s="28" t="s">
        <v>35</v>
      </c>
      <c r="S31" s="28" t="s">
        <v>51</v>
      </c>
    </row>
    <row r="32" spans="1:19" s="28" customFormat="1" ht="12.75" customHeight="1">
      <c r="A32" s="71" t="s">
        <v>144</v>
      </c>
      <c r="B32" s="24" t="s">
        <v>145</v>
      </c>
      <c r="C32" s="39" t="s">
        <v>146</v>
      </c>
      <c r="D32" s="24"/>
      <c r="E32" s="39"/>
      <c r="F32" s="22"/>
      <c r="G32" s="40">
        <v>40003</v>
      </c>
      <c r="H32" s="40">
        <v>40390</v>
      </c>
      <c r="I32" s="35"/>
      <c r="J32" s="54">
        <v>0</v>
      </c>
      <c r="K32" s="54">
        <v>0</v>
      </c>
      <c r="L32" s="54">
        <v>0</v>
      </c>
      <c r="M32" s="47" t="s">
        <v>147</v>
      </c>
      <c r="N32" s="56" t="s">
        <v>28</v>
      </c>
      <c r="O32" s="22" t="s">
        <v>22</v>
      </c>
      <c r="P32" s="22" t="s">
        <v>23</v>
      </c>
      <c r="S32" s="28" t="s">
        <v>30</v>
      </c>
    </row>
    <row r="33" spans="1:19" s="28" customFormat="1" ht="12.75" customHeight="1">
      <c r="A33" s="71" t="s">
        <v>144</v>
      </c>
      <c r="B33" s="24" t="s">
        <v>145</v>
      </c>
      <c r="C33" s="39" t="s">
        <v>146</v>
      </c>
      <c r="D33" s="24"/>
      <c r="E33" s="39"/>
      <c r="F33" s="22"/>
      <c r="G33" s="40">
        <v>40003</v>
      </c>
      <c r="H33" s="40">
        <v>40390</v>
      </c>
      <c r="I33" s="35">
        <v>40755</v>
      </c>
      <c r="J33" s="54">
        <v>0</v>
      </c>
      <c r="K33" s="54">
        <v>0</v>
      </c>
      <c r="L33" s="54">
        <v>0</v>
      </c>
      <c r="M33" s="47" t="s">
        <v>148</v>
      </c>
      <c r="N33" s="56" t="s">
        <v>28</v>
      </c>
      <c r="O33" s="22" t="s">
        <v>22</v>
      </c>
      <c r="P33" s="22" t="s">
        <v>23</v>
      </c>
      <c r="S33" s="28" t="s">
        <v>30</v>
      </c>
    </row>
    <row r="34" spans="1:19" s="75" customFormat="1" ht="12.75" customHeight="1">
      <c r="A34" s="36" t="s">
        <v>149</v>
      </c>
      <c r="B34" s="24" t="s">
        <v>150</v>
      </c>
      <c r="C34" s="72"/>
      <c r="D34" s="73"/>
      <c r="E34" s="72"/>
      <c r="F34" s="74"/>
      <c r="G34" s="35">
        <v>39309</v>
      </c>
      <c r="H34" s="35">
        <v>40390</v>
      </c>
      <c r="I34" s="35">
        <v>40755</v>
      </c>
      <c r="J34" s="54">
        <v>0</v>
      </c>
      <c r="K34" s="54">
        <v>0</v>
      </c>
      <c r="L34" s="54">
        <v>0</v>
      </c>
      <c r="M34" s="65" t="s">
        <v>151</v>
      </c>
      <c r="N34" s="56" t="s">
        <v>28</v>
      </c>
      <c r="O34" s="56" t="s">
        <v>22</v>
      </c>
      <c r="P34" s="56" t="s">
        <v>23</v>
      </c>
      <c r="Q34" s="50"/>
      <c r="R34" s="50"/>
      <c r="S34" s="50" t="s">
        <v>30</v>
      </c>
    </row>
    <row r="35" spans="1:19" s="75" customFormat="1" ht="12.75" customHeight="1">
      <c r="A35" s="36" t="s">
        <v>152</v>
      </c>
      <c r="B35" s="24" t="s">
        <v>153</v>
      </c>
      <c r="C35" s="72"/>
      <c r="D35" s="73"/>
      <c r="E35" s="72"/>
      <c r="F35" s="74"/>
      <c r="G35" s="35">
        <v>39264</v>
      </c>
      <c r="H35" s="35">
        <v>40359</v>
      </c>
      <c r="I35" s="35">
        <v>40724</v>
      </c>
      <c r="J35" s="54">
        <v>0</v>
      </c>
      <c r="K35" s="54">
        <v>0</v>
      </c>
      <c r="L35" s="54">
        <v>0</v>
      </c>
      <c r="M35" s="65" t="s">
        <v>154</v>
      </c>
      <c r="N35" s="56" t="s">
        <v>28</v>
      </c>
      <c r="O35" s="56" t="s">
        <v>22</v>
      </c>
      <c r="P35" s="56" t="s">
        <v>23</v>
      </c>
      <c r="Q35" s="50"/>
      <c r="R35" s="50"/>
      <c r="S35" s="50" t="s">
        <v>30</v>
      </c>
    </row>
    <row r="36" spans="1:19" s="75" customFormat="1" ht="12.75" customHeight="1">
      <c r="A36" s="36" t="s">
        <v>155</v>
      </c>
      <c r="B36" s="24" t="s">
        <v>153</v>
      </c>
      <c r="C36" s="39" t="s">
        <v>156</v>
      </c>
      <c r="D36" s="73"/>
      <c r="E36" s="72"/>
      <c r="F36" s="74"/>
      <c r="G36" s="35">
        <v>39278</v>
      </c>
      <c r="H36" s="35">
        <v>40359</v>
      </c>
      <c r="I36" s="35">
        <v>40724</v>
      </c>
      <c r="J36" s="54">
        <v>0</v>
      </c>
      <c r="K36" s="54">
        <v>0</v>
      </c>
      <c r="L36" s="54">
        <v>0</v>
      </c>
      <c r="M36" s="65" t="s">
        <v>157</v>
      </c>
      <c r="N36" s="56" t="s">
        <v>28</v>
      </c>
      <c r="O36" s="56" t="s">
        <v>22</v>
      </c>
      <c r="P36" s="56" t="s">
        <v>23</v>
      </c>
      <c r="Q36" s="50"/>
      <c r="R36" s="50"/>
      <c r="S36" s="50" t="s">
        <v>30</v>
      </c>
    </row>
    <row r="37" spans="1:19" s="75" customFormat="1" ht="12.75" customHeight="1">
      <c r="A37" s="36" t="s">
        <v>158</v>
      </c>
      <c r="B37" s="24" t="s">
        <v>159</v>
      </c>
      <c r="C37" s="72"/>
      <c r="D37" s="73"/>
      <c r="E37" s="72"/>
      <c r="F37" s="74"/>
      <c r="G37" s="35">
        <v>39309</v>
      </c>
      <c r="H37" s="35">
        <v>40390</v>
      </c>
      <c r="I37" s="35">
        <v>40755</v>
      </c>
      <c r="J37" s="54">
        <v>0</v>
      </c>
      <c r="K37" s="54">
        <v>0</v>
      </c>
      <c r="L37" s="54">
        <v>0</v>
      </c>
      <c r="M37" s="58" t="s">
        <v>160</v>
      </c>
      <c r="N37" s="56" t="s">
        <v>28</v>
      </c>
      <c r="O37" s="56" t="s">
        <v>22</v>
      </c>
      <c r="P37" s="56" t="s">
        <v>23</v>
      </c>
      <c r="Q37" s="50"/>
      <c r="R37" s="50"/>
      <c r="S37" s="50" t="s">
        <v>30</v>
      </c>
    </row>
    <row r="38" spans="1:19" s="75" customFormat="1" ht="12.75" customHeight="1">
      <c r="A38" s="36" t="s">
        <v>161</v>
      </c>
      <c r="B38" s="24" t="s">
        <v>89</v>
      </c>
      <c r="C38" s="72"/>
      <c r="D38" s="73"/>
      <c r="E38" s="72"/>
      <c r="F38" s="74"/>
      <c r="G38" s="35">
        <v>40350</v>
      </c>
      <c r="H38" s="35">
        <v>40452</v>
      </c>
      <c r="I38" s="35"/>
      <c r="J38" s="54">
        <v>24335</v>
      </c>
      <c r="K38" s="54">
        <v>0</v>
      </c>
      <c r="L38" s="54">
        <v>8430</v>
      </c>
      <c r="M38" s="58" t="s">
        <v>162</v>
      </c>
      <c r="N38" s="56" t="s">
        <v>163</v>
      </c>
      <c r="O38" s="56" t="s">
        <v>164</v>
      </c>
      <c r="P38" s="56" t="s">
        <v>35</v>
      </c>
      <c r="Q38" s="50"/>
      <c r="R38" s="50"/>
      <c r="S38" s="50" t="s">
        <v>136</v>
      </c>
    </row>
    <row r="39" spans="1:19" s="75" customFormat="1" ht="12.75" customHeight="1">
      <c r="A39" s="36" t="s">
        <v>165</v>
      </c>
      <c r="B39" s="24" t="s">
        <v>166</v>
      </c>
      <c r="C39" s="72"/>
      <c r="D39" s="73"/>
      <c r="E39" s="72"/>
      <c r="F39" s="74"/>
      <c r="G39" s="35">
        <v>40293</v>
      </c>
      <c r="H39" s="35">
        <v>40657</v>
      </c>
      <c r="I39" s="35"/>
      <c r="J39" s="54">
        <v>74303</v>
      </c>
      <c r="K39" s="54">
        <v>39380</v>
      </c>
      <c r="L39" s="54">
        <v>0</v>
      </c>
      <c r="M39" s="58" t="s">
        <v>167</v>
      </c>
      <c r="N39" s="56" t="s">
        <v>168</v>
      </c>
      <c r="O39" s="56" t="s">
        <v>164</v>
      </c>
      <c r="P39" s="56" t="s">
        <v>35</v>
      </c>
      <c r="Q39" s="50"/>
      <c r="R39" s="50"/>
      <c r="S39" s="50" t="s">
        <v>24</v>
      </c>
    </row>
    <row r="40" spans="1:19" s="75" customFormat="1" ht="12.75" customHeight="1">
      <c r="A40" s="36" t="s">
        <v>169</v>
      </c>
      <c r="B40" s="24" t="s">
        <v>88</v>
      </c>
      <c r="C40" s="72"/>
      <c r="D40" s="73"/>
      <c r="E40" s="72"/>
      <c r="F40" s="22" t="s">
        <v>47</v>
      </c>
      <c r="G40" s="35">
        <v>40057</v>
      </c>
      <c r="H40" s="35">
        <v>40543</v>
      </c>
      <c r="I40" s="35"/>
      <c r="J40" s="54">
        <v>16666</v>
      </c>
      <c r="K40" s="54">
        <v>0</v>
      </c>
      <c r="L40" s="54">
        <v>5534</v>
      </c>
      <c r="M40" s="58" t="s">
        <v>170</v>
      </c>
      <c r="N40" s="56" t="s">
        <v>61</v>
      </c>
      <c r="O40" s="56" t="s">
        <v>115</v>
      </c>
      <c r="P40" s="56" t="s">
        <v>35</v>
      </c>
      <c r="Q40" s="50" t="s">
        <v>171</v>
      </c>
      <c r="R40" s="76" t="s">
        <v>172</v>
      </c>
      <c r="S40" s="50" t="s">
        <v>30</v>
      </c>
    </row>
    <row r="41" spans="1:19" s="75" customFormat="1" ht="12.75" customHeight="1">
      <c r="A41" s="36" t="s">
        <v>173</v>
      </c>
      <c r="B41" s="24" t="s">
        <v>174</v>
      </c>
      <c r="C41" s="72"/>
      <c r="D41" s="73"/>
      <c r="E41" s="72"/>
      <c r="F41" s="22"/>
      <c r="G41" s="35">
        <v>40284</v>
      </c>
      <c r="H41" s="35">
        <v>40651</v>
      </c>
      <c r="I41" s="35"/>
      <c r="J41" s="54">
        <v>73771</v>
      </c>
      <c r="K41" s="54">
        <v>0</v>
      </c>
      <c r="L41" s="54">
        <v>23603</v>
      </c>
      <c r="M41" s="58" t="s">
        <v>175</v>
      </c>
      <c r="N41" s="56" t="s">
        <v>114</v>
      </c>
      <c r="O41" s="56" t="s">
        <v>22</v>
      </c>
      <c r="P41" s="56" t="s">
        <v>23</v>
      </c>
      <c r="Q41" s="50" t="s">
        <v>176</v>
      </c>
      <c r="R41" s="76" t="s">
        <v>177</v>
      </c>
      <c r="S41" s="50" t="s">
        <v>30</v>
      </c>
    </row>
    <row r="42" spans="1:19" s="45" customFormat="1" ht="12.75" customHeight="1">
      <c r="A42" s="27" t="s">
        <v>178</v>
      </c>
      <c r="B42" s="24" t="s">
        <v>179</v>
      </c>
      <c r="C42" s="24"/>
      <c r="D42" s="24"/>
      <c r="E42" s="24"/>
      <c r="F42" s="33"/>
      <c r="G42" s="64">
        <v>40408</v>
      </c>
      <c r="H42" s="64">
        <v>40803</v>
      </c>
      <c r="I42" s="32"/>
      <c r="J42" s="67">
        <v>99967</v>
      </c>
      <c r="K42" s="67">
        <v>0</v>
      </c>
      <c r="L42" s="67">
        <v>31136</v>
      </c>
      <c r="M42" s="43" t="s">
        <v>180</v>
      </c>
      <c r="N42" s="31" t="s">
        <v>181</v>
      </c>
      <c r="O42" s="31" t="s">
        <v>182</v>
      </c>
      <c r="P42" s="28" t="s">
        <v>23</v>
      </c>
      <c r="Q42" s="31"/>
      <c r="R42" s="77"/>
      <c r="S42" s="31" t="s">
        <v>30</v>
      </c>
    </row>
    <row r="43" spans="1:251" s="45" customFormat="1" ht="12.75" customHeight="1">
      <c r="A43" s="28" t="s">
        <v>183</v>
      </c>
      <c r="B43" s="24" t="s">
        <v>184</v>
      </c>
      <c r="C43" s="31"/>
      <c r="D43" s="78"/>
      <c r="E43" s="31"/>
      <c r="F43" s="28" t="s">
        <v>47</v>
      </c>
      <c r="G43" s="64">
        <v>40422</v>
      </c>
      <c r="H43" s="64">
        <v>40786</v>
      </c>
      <c r="I43" s="31"/>
      <c r="J43" s="67">
        <v>321239</v>
      </c>
      <c r="K43" s="67">
        <v>0</v>
      </c>
      <c r="L43" s="67">
        <v>23795</v>
      </c>
      <c r="M43" s="43" t="s">
        <v>185</v>
      </c>
      <c r="N43" s="31" t="s">
        <v>186</v>
      </c>
      <c r="O43" s="28" t="s">
        <v>187</v>
      </c>
      <c r="P43" s="31" t="s">
        <v>187</v>
      </c>
      <c r="Q43" s="28"/>
      <c r="R43" s="31"/>
      <c r="S43" s="28" t="s">
        <v>30</v>
      </c>
      <c r="T43" s="31"/>
      <c r="U43" s="28"/>
      <c r="V43" s="31"/>
      <c r="W43" s="28"/>
      <c r="X43" s="31"/>
      <c r="Y43" s="28"/>
      <c r="Z43" s="31"/>
      <c r="AA43" s="28"/>
      <c r="AB43" s="31"/>
      <c r="AC43" s="28"/>
      <c r="AD43" s="31"/>
      <c r="AE43" s="28"/>
      <c r="AF43" s="31"/>
      <c r="AG43" s="28"/>
      <c r="AH43" s="31"/>
      <c r="AI43" s="28"/>
      <c r="AJ43" s="31"/>
      <c r="AK43" s="28"/>
      <c r="AL43" s="31"/>
      <c r="AM43" s="28"/>
      <c r="AN43" s="31"/>
      <c r="AO43" s="28"/>
      <c r="AP43" s="31"/>
      <c r="AQ43" s="28"/>
      <c r="AR43" s="31"/>
      <c r="AS43" s="28"/>
      <c r="AT43" s="31"/>
      <c r="AU43" s="28"/>
      <c r="AV43" s="31"/>
      <c r="AW43" s="28"/>
      <c r="AX43" s="31"/>
      <c r="AY43" s="28"/>
      <c r="AZ43" s="31"/>
      <c r="BA43" s="28"/>
      <c r="BB43" s="31"/>
      <c r="BC43" s="28"/>
      <c r="BD43" s="31"/>
      <c r="BE43" s="28"/>
      <c r="BF43" s="31"/>
      <c r="BG43" s="28"/>
      <c r="BH43" s="31"/>
      <c r="BI43" s="28"/>
      <c r="BJ43" s="31"/>
      <c r="BK43" s="28"/>
      <c r="BL43" s="31"/>
      <c r="BM43" s="28"/>
      <c r="BN43" s="31"/>
      <c r="BO43" s="28"/>
      <c r="BP43" s="31"/>
      <c r="BQ43" s="28"/>
      <c r="BR43" s="31"/>
      <c r="BS43" s="28"/>
      <c r="BT43" s="31"/>
      <c r="BU43" s="28"/>
      <c r="BV43" s="31"/>
      <c r="BW43" s="28"/>
      <c r="BX43" s="31"/>
      <c r="BY43" s="28"/>
      <c r="BZ43" s="31"/>
      <c r="CA43" s="28"/>
      <c r="CB43" s="31"/>
      <c r="CC43" s="28"/>
      <c r="CD43" s="31"/>
      <c r="CE43" s="28"/>
      <c r="CF43" s="31"/>
      <c r="CG43" s="28"/>
      <c r="CH43" s="31"/>
      <c r="CI43" s="28"/>
      <c r="CJ43" s="31"/>
      <c r="CK43" s="28"/>
      <c r="CL43" s="31"/>
      <c r="CM43" s="28"/>
      <c r="CN43" s="31"/>
      <c r="CO43" s="28"/>
      <c r="CP43" s="31"/>
      <c r="CQ43" s="28"/>
      <c r="CR43" s="31"/>
      <c r="CS43" s="28"/>
      <c r="CT43" s="31"/>
      <c r="CU43" s="28"/>
      <c r="CV43" s="31"/>
      <c r="CW43" s="28"/>
      <c r="CX43" s="31"/>
      <c r="CY43" s="28"/>
      <c r="CZ43" s="31"/>
      <c r="DA43" s="28"/>
      <c r="DB43" s="31"/>
      <c r="DC43" s="28"/>
      <c r="DD43" s="31"/>
      <c r="DE43" s="28"/>
      <c r="DF43" s="31"/>
      <c r="DG43" s="28"/>
      <c r="DH43" s="31"/>
      <c r="DI43" s="28"/>
      <c r="DJ43" s="31"/>
      <c r="DK43" s="28"/>
      <c r="DL43" s="31"/>
      <c r="DM43" s="28"/>
      <c r="DN43" s="31"/>
      <c r="DO43" s="28"/>
      <c r="DP43" s="31"/>
      <c r="DQ43" s="28"/>
      <c r="DR43" s="31"/>
      <c r="DS43" s="28"/>
      <c r="DT43" s="31"/>
      <c r="DU43" s="28"/>
      <c r="DV43" s="31"/>
      <c r="DW43" s="28"/>
      <c r="DX43" s="31"/>
      <c r="DY43" s="28"/>
      <c r="DZ43" s="31"/>
      <c r="EA43" s="28"/>
      <c r="EB43" s="31"/>
      <c r="EC43" s="28"/>
      <c r="ED43" s="31"/>
      <c r="EE43" s="28"/>
      <c r="EF43" s="31"/>
      <c r="EG43" s="28"/>
      <c r="EH43" s="31"/>
      <c r="EI43" s="28"/>
      <c r="EJ43" s="31"/>
      <c r="EK43" s="28"/>
      <c r="EL43" s="31"/>
      <c r="EM43" s="28"/>
      <c r="EN43" s="31"/>
      <c r="EO43" s="28"/>
      <c r="EP43" s="31"/>
      <c r="EQ43" s="28"/>
      <c r="ER43" s="31"/>
      <c r="ES43" s="28"/>
      <c r="ET43" s="31"/>
      <c r="EU43" s="28"/>
      <c r="EV43" s="31"/>
      <c r="EW43" s="28"/>
      <c r="EX43" s="31"/>
      <c r="EY43" s="28"/>
      <c r="EZ43" s="31"/>
      <c r="FA43" s="28"/>
      <c r="FB43" s="31"/>
      <c r="FC43" s="28"/>
      <c r="FD43" s="31"/>
      <c r="FE43" s="28"/>
      <c r="FF43" s="31"/>
      <c r="FG43" s="28"/>
      <c r="FH43" s="31"/>
      <c r="FI43" s="28"/>
      <c r="FJ43" s="31"/>
      <c r="FK43" s="28"/>
      <c r="FL43" s="31"/>
      <c r="FM43" s="28"/>
      <c r="FN43" s="31"/>
      <c r="FO43" s="28"/>
      <c r="FP43" s="31"/>
      <c r="FQ43" s="28"/>
      <c r="FR43" s="31"/>
      <c r="FS43" s="28"/>
      <c r="FT43" s="31"/>
      <c r="FU43" s="28"/>
      <c r="FV43" s="31"/>
      <c r="FW43" s="28"/>
      <c r="FX43" s="31"/>
      <c r="FY43" s="28"/>
      <c r="FZ43" s="31"/>
      <c r="GA43" s="28"/>
      <c r="GB43" s="31"/>
      <c r="GC43" s="28"/>
      <c r="GD43" s="31"/>
      <c r="GE43" s="28"/>
      <c r="GF43" s="31"/>
      <c r="GG43" s="28"/>
      <c r="GH43" s="31"/>
      <c r="GI43" s="28"/>
      <c r="GJ43" s="31"/>
      <c r="GK43" s="28"/>
      <c r="GL43" s="31"/>
      <c r="GM43" s="28"/>
      <c r="GN43" s="31"/>
      <c r="GO43" s="28"/>
      <c r="GP43" s="31"/>
      <c r="GQ43" s="28"/>
      <c r="GR43" s="31"/>
      <c r="GS43" s="28"/>
      <c r="GT43" s="31"/>
      <c r="GU43" s="28"/>
      <c r="GV43" s="31"/>
      <c r="GW43" s="28"/>
      <c r="GX43" s="31"/>
      <c r="GY43" s="28"/>
      <c r="GZ43" s="31"/>
      <c r="HA43" s="28"/>
      <c r="HB43" s="31"/>
      <c r="HC43" s="28"/>
      <c r="HD43" s="31"/>
      <c r="HE43" s="28"/>
      <c r="HF43" s="31"/>
      <c r="HG43" s="28"/>
      <c r="HH43" s="31"/>
      <c r="HI43" s="28"/>
      <c r="HJ43" s="31"/>
      <c r="HK43" s="28"/>
      <c r="HL43" s="31"/>
      <c r="HM43" s="28"/>
      <c r="HN43" s="31"/>
      <c r="HO43" s="28"/>
      <c r="HP43" s="31"/>
      <c r="HQ43" s="28"/>
      <c r="HR43" s="31"/>
      <c r="HS43" s="28"/>
      <c r="HT43" s="31"/>
      <c r="HU43" s="28"/>
      <c r="HV43" s="31"/>
      <c r="HW43" s="28"/>
      <c r="HX43" s="31"/>
      <c r="HY43" s="28"/>
      <c r="HZ43" s="31"/>
      <c r="IA43" s="28"/>
      <c r="IB43" s="31"/>
      <c r="IC43" s="28"/>
      <c r="ID43" s="31"/>
      <c r="IE43" s="28"/>
      <c r="IF43" s="31"/>
      <c r="IG43" s="28"/>
      <c r="IH43" s="31"/>
      <c r="II43" s="28"/>
      <c r="IJ43" s="31"/>
      <c r="IK43" s="28"/>
      <c r="IL43" s="31"/>
      <c r="IM43" s="28"/>
      <c r="IN43" s="31"/>
      <c r="IO43" s="28"/>
      <c r="IP43" s="31"/>
      <c r="IQ43" s="28"/>
    </row>
    <row r="44" spans="1:251" s="45" customFormat="1" ht="12.75" customHeight="1">
      <c r="A44" s="28" t="s">
        <v>188</v>
      </c>
      <c r="B44" s="24" t="s">
        <v>184</v>
      </c>
      <c r="C44" s="31"/>
      <c r="D44" s="78"/>
      <c r="E44" s="31"/>
      <c r="F44" s="28" t="s">
        <v>47</v>
      </c>
      <c r="G44" s="64">
        <v>40422</v>
      </c>
      <c r="H44" s="64">
        <v>40786</v>
      </c>
      <c r="I44" s="31"/>
      <c r="J44" s="67">
        <v>489250</v>
      </c>
      <c r="K44" s="67">
        <v>0</v>
      </c>
      <c r="L44" s="67">
        <v>26112</v>
      </c>
      <c r="M44" s="43" t="s">
        <v>189</v>
      </c>
      <c r="N44" s="31" t="s">
        <v>186</v>
      </c>
      <c r="O44" s="28" t="s">
        <v>187</v>
      </c>
      <c r="P44" s="31" t="s">
        <v>187</v>
      </c>
      <c r="Q44" s="28"/>
      <c r="R44" s="31"/>
      <c r="S44" s="28" t="s">
        <v>30</v>
      </c>
      <c r="T44" s="31"/>
      <c r="U44" s="28"/>
      <c r="V44" s="31"/>
      <c r="W44" s="28"/>
      <c r="X44" s="31"/>
      <c r="Y44" s="28"/>
      <c r="Z44" s="31"/>
      <c r="AA44" s="28"/>
      <c r="AB44" s="31"/>
      <c r="AC44" s="28"/>
      <c r="AD44" s="31"/>
      <c r="AE44" s="28"/>
      <c r="AF44" s="31"/>
      <c r="AG44" s="28"/>
      <c r="AH44" s="31"/>
      <c r="AI44" s="28"/>
      <c r="AJ44" s="31"/>
      <c r="AK44" s="28"/>
      <c r="AL44" s="31"/>
      <c r="AM44" s="28"/>
      <c r="AN44" s="31"/>
      <c r="AO44" s="28"/>
      <c r="AP44" s="31"/>
      <c r="AQ44" s="28"/>
      <c r="AR44" s="31"/>
      <c r="AS44" s="28"/>
      <c r="AT44" s="31"/>
      <c r="AU44" s="28"/>
      <c r="AV44" s="31"/>
      <c r="AW44" s="28"/>
      <c r="AX44" s="31"/>
      <c r="AY44" s="28"/>
      <c r="AZ44" s="31"/>
      <c r="BA44" s="28"/>
      <c r="BB44" s="31"/>
      <c r="BC44" s="28"/>
      <c r="BD44" s="31"/>
      <c r="BE44" s="28"/>
      <c r="BF44" s="31"/>
      <c r="BG44" s="28"/>
      <c r="BH44" s="31"/>
      <c r="BI44" s="28"/>
      <c r="BJ44" s="31"/>
      <c r="BK44" s="28"/>
      <c r="BL44" s="31"/>
      <c r="BM44" s="28"/>
      <c r="BN44" s="31"/>
      <c r="BO44" s="28"/>
      <c r="BP44" s="31"/>
      <c r="BQ44" s="28"/>
      <c r="BR44" s="31"/>
      <c r="BS44" s="28"/>
      <c r="BT44" s="31"/>
      <c r="BU44" s="28"/>
      <c r="BV44" s="31"/>
      <c r="BW44" s="28"/>
      <c r="BX44" s="31"/>
      <c r="BY44" s="28"/>
      <c r="BZ44" s="31"/>
      <c r="CA44" s="28"/>
      <c r="CB44" s="31"/>
      <c r="CC44" s="28"/>
      <c r="CD44" s="31"/>
      <c r="CE44" s="28"/>
      <c r="CF44" s="31"/>
      <c r="CG44" s="28"/>
      <c r="CH44" s="31"/>
      <c r="CI44" s="28"/>
      <c r="CJ44" s="31"/>
      <c r="CK44" s="28"/>
      <c r="CL44" s="31"/>
      <c r="CM44" s="28"/>
      <c r="CN44" s="31"/>
      <c r="CO44" s="28"/>
      <c r="CP44" s="31"/>
      <c r="CQ44" s="28"/>
      <c r="CR44" s="31"/>
      <c r="CS44" s="28"/>
      <c r="CT44" s="31"/>
      <c r="CU44" s="28"/>
      <c r="CV44" s="31"/>
      <c r="CW44" s="28"/>
      <c r="CX44" s="31"/>
      <c r="CY44" s="28"/>
      <c r="CZ44" s="31"/>
      <c r="DA44" s="28"/>
      <c r="DB44" s="31"/>
      <c r="DC44" s="28"/>
      <c r="DD44" s="31"/>
      <c r="DE44" s="28"/>
      <c r="DF44" s="31"/>
      <c r="DG44" s="28"/>
      <c r="DH44" s="31"/>
      <c r="DI44" s="28"/>
      <c r="DJ44" s="31"/>
      <c r="DK44" s="28"/>
      <c r="DL44" s="31"/>
      <c r="DM44" s="28"/>
      <c r="DN44" s="31"/>
      <c r="DO44" s="28"/>
      <c r="DP44" s="31"/>
      <c r="DQ44" s="28"/>
      <c r="DR44" s="31"/>
      <c r="DS44" s="28"/>
      <c r="DT44" s="31"/>
      <c r="DU44" s="28"/>
      <c r="DV44" s="31"/>
      <c r="DW44" s="28"/>
      <c r="DX44" s="31"/>
      <c r="DY44" s="28"/>
      <c r="DZ44" s="31"/>
      <c r="EA44" s="28"/>
      <c r="EB44" s="31"/>
      <c r="EC44" s="28"/>
      <c r="ED44" s="31"/>
      <c r="EE44" s="28"/>
      <c r="EF44" s="31"/>
      <c r="EG44" s="28"/>
      <c r="EH44" s="31"/>
      <c r="EI44" s="28"/>
      <c r="EJ44" s="31"/>
      <c r="EK44" s="28"/>
      <c r="EL44" s="31"/>
      <c r="EM44" s="28"/>
      <c r="EN44" s="31"/>
      <c r="EO44" s="28"/>
      <c r="EP44" s="31"/>
      <c r="EQ44" s="28"/>
      <c r="ER44" s="31"/>
      <c r="ES44" s="28"/>
      <c r="ET44" s="31"/>
      <c r="EU44" s="28"/>
      <c r="EV44" s="31"/>
      <c r="EW44" s="28"/>
      <c r="EX44" s="31"/>
      <c r="EY44" s="28"/>
      <c r="EZ44" s="31"/>
      <c r="FA44" s="28"/>
      <c r="FB44" s="31"/>
      <c r="FC44" s="28"/>
      <c r="FD44" s="31"/>
      <c r="FE44" s="28"/>
      <c r="FF44" s="31"/>
      <c r="FG44" s="28"/>
      <c r="FH44" s="31"/>
      <c r="FI44" s="28"/>
      <c r="FJ44" s="31"/>
      <c r="FK44" s="28"/>
      <c r="FL44" s="31"/>
      <c r="FM44" s="28"/>
      <c r="FN44" s="31"/>
      <c r="FO44" s="28"/>
      <c r="FP44" s="31"/>
      <c r="FQ44" s="28"/>
      <c r="FR44" s="31"/>
      <c r="FS44" s="28"/>
      <c r="FT44" s="31"/>
      <c r="FU44" s="28"/>
      <c r="FV44" s="31"/>
      <c r="FW44" s="28"/>
      <c r="FX44" s="31"/>
      <c r="FY44" s="28"/>
      <c r="FZ44" s="31"/>
      <c r="GA44" s="28"/>
      <c r="GB44" s="31"/>
      <c r="GC44" s="28"/>
      <c r="GD44" s="31"/>
      <c r="GE44" s="28"/>
      <c r="GF44" s="31"/>
      <c r="GG44" s="28"/>
      <c r="GH44" s="31"/>
      <c r="GI44" s="28"/>
      <c r="GJ44" s="31"/>
      <c r="GK44" s="28"/>
      <c r="GL44" s="31"/>
      <c r="GM44" s="28"/>
      <c r="GN44" s="31"/>
      <c r="GO44" s="28"/>
      <c r="GP44" s="31"/>
      <c r="GQ44" s="28"/>
      <c r="GR44" s="31"/>
      <c r="GS44" s="28"/>
      <c r="GT44" s="31"/>
      <c r="GU44" s="28"/>
      <c r="GV44" s="31"/>
      <c r="GW44" s="28"/>
      <c r="GX44" s="31"/>
      <c r="GY44" s="28"/>
      <c r="GZ44" s="31"/>
      <c r="HA44" s="28"/>
      <c r="HB44" s="31"/>
      <c r="HC44" s="28"/>
      <c r="HD44" s="31"/>
      <c r="HE44" s="28"/>
      <c r="HF44" s="31"/>
      <c r="HG44" s="28"/>
      <c r="HH44" s="31"/>
      <c r="HI44" s="28"/>
      <c r="HJ44" s="31"/>
      <c r="HK44" s="28"/>
      <c r="HL44" s="31"/>
      <c r="HM44" s="28"/>
      <c r="HN44" s="31"/>
      <c r="HO44" s="28"/>
      <c r="HP44" s="31"/>
      <c r="HQ44" s="28"/>
      <c r="HR44" s="31"/>
      <c r="HS44" s="28"/>
      <c r="HT44" s="31"/>
      <c r="HU44" s="28"/>
      <c r="HV44" s="31"/>
      <c r="HW44" s="28"/>
      <c r="HX44" s="31"/>
      <c r="HY44" s="28"/>
      <c r="HZ44" s="31"/>
      <c r="IA44" s="28"/>
      <c r="IB44" s="31"/>
      <c r="IC44" s="28"/>
      <c r="ID44" s="31"/>
      <c r="IE44" s="28"/>
      <c r="IF44" s="31"/>
      <c r="IG44" s="28"/>
      <c r="IH44" s="31"/>
      <c r="II44" s="28"/>
      <c r="IJ44" s="31"/>
      <c r="IK44" s="28"/>
      <c r="IL44" s="31"/>
      <c r="IM44" s="28"/>
      <c r="IN44" s="31"/>
      <c r="IO44" s="28"/>
      <c r="IP44" s="31"/>
      <c r="IQ44" s="28"/>
    </row>
    <row r="45" spans="1:19" s="45" customFormat="1" ht="12.75" customHeight="1">
      <c r="A45" s="28" t="s">
        <v>190</v>
      </c>
      <c r="B45" s="24" t="s">
        <v>191</v>
      </c>
      <c r="C45" s="31"/>
      <c r="D45" s="78"/>
      <c r="E45" s="31"/>
      <c r="F45" s="28" t="s">
        <v>47</v>
      </c>
      <c r="G45" s="64">
        <v>40057</v>
      </c>
      <c r="H45" s="64">
        <v>40421</v>
      </c>
      <c r="I45" s="31"/>
      <c r="J45" s="67">
        <v>250000</v>
      </c>
      <c r="K45" s="67">
        <v>0</v>
      </c>
      <c r="L45" s="67">
        <v>18519</v>
      </c>
      <c r="M45" s="43" t="s">
        <v>192</v>
      </c>
      <c r="N45" s="31" t="s">
        <v>186</v>
      </c>
      <c r="O45" s="28" t="s">
        <v>193</v>
      </c>
      <c r="P45" s="31" t="s">
        <v>193</v>
      </c>
      <c r="Q45" s="28"/>
      <c r="R45" s="31"/>
      <c r="S45" s="28" t="s">
        <v>30</v>
      </c>
    </row>
    <row r="46" spans="1:19" s="45" customFormat="1" ht="12.75" customHeight="1">
      <c r="A46" s="27" t="s">
        <v>194</v>
      </c>
      <c r="B46" s="24" t="s">
        <v>195</v>
      </c>
      <c r="C46" s="24"/>
      <c r="D46" s="24"/>
      <c r="E46" s="24"/>
      <c r="F46" s="33"/>
      <c r="G46" s="64">
        <v>40360</v>
      </c>
      <c r="H46" s="64">
        <v>41090</v>
      </c>
      <c r="I46" s="32"/>
      <c r="J46" s="67">
        <v>468495</v>
      </c>
      <c r="K46" s="67">
        <v>0</v>
      </c>
      <c r="L46" s="67">
        <v>161399</v>
      </c>
      <c r="M46" s="43" t="s">
        <v>196</v>
      </c>
      <c r="N46" s="31" t="s">
        <v>197</v>
      </c>
      <c r="O46" s="31" t="s">
        <v>198</v>
      </c>
      <c r="P46" s="28" t="s">
        <v>199</v>
      </c>
      <c r="Q46" s="31"/>
      <c r="R46" s="77"/>
      <c r="S46" s="31" t="s">
        <v>30</v>
      </c>
    </row>
    <row r="47" spans="1:19" s="45" customFormat="1" ht="12.75" customHeight="1">
      <c r="A47" s="27" t="s">
        <v>200</v>
      </c>
      <c r="B47" s="24" t="s">
        <v>195</v>
      </c>
      <c r="C47" s="24"/>
      <c r="D47" s="24"/>
      <c r="E47" s="24"/>
      <c r="F47" s="33" t="s">
        <v>47</v>
      </c>
      <c r="G47" s="64">
        <v>39561</v>
      </c>
      <c r="H47" s="64">
        <v>40602</v>
      </c>
      <c r="I47" s="32"/>
      <c r="J47" s="67">
        <v>21000</v>
      </c>
      <c r="K47" s="67">
        <v>0</v>
      </c>
      <c r="L47" s="67">
        <v>7275</v>
      </c>
      <c r="M47" s="43" t="s">
        <v>201</v>
      </c>
      <c r="N47" s="31" t="s">
        <v>202</v>
      </c>
      <c r="O47" s="31" t="s">
        <v>198</v>
      </c>
      <c r="P47" s="28" t="s">
        <v>199</v>
      </c>
      <c r="Q47" s="31"/>
      <c r="R47" s="77"/>
      <c r="S47" s="31" t="s">
        <v>136</v>
      </c>
    </row>
    <row r="48" spans="1:19" s="45" customFormat="1" ht="12.75" customHeight="1">
      <c r="A48" s="27" t="s">
        <v>203</v>
      </c>
      <c r="B48" s="24" t="s">
        <v>204</v>
      </c>
      <c r="C48" s="24"/>
      <c r="D48" s="24"/>
      <c r="E48" s="24"/>
      <c r="F48" s="33"/>
      <c r="G48" s="64">
        <v>40391</v>
      </c>
      <c r="H48" s="64">
        <v>40786</v>
      </c>
      <c r="I48" s="32"/>
      <c r="J48" s="67">
        <v>90000</v>
      </c>
      <c r="K48" s="67">
        <v>32250</v>
      </c>
      <c r="L48" s="67">
        <v>15000</v>
      </c>
      <c r="M48" s="43" t="s">
        <v>205</v>
      </c>
      <c r="N48" s="31" t="s">
        <v>206</v>
      </c>
      <c r="O48" s="31" t="s">
        <v>164</v>
      </c>
      <c r="P48" s="28" t="s">
        <v>35</v>
      </c>
      <c r="Q48" s="31"/>
      <c r="R48" s="77"/>
      <c r="S48" s="31" t="s">
        <v>24</v>
      </c>
    </row>
    <row r="49" spans="1:19" s="45" customFormat="1" ht="12.75" customHeight="1">
      <c r="A49" s="27" t="s">
        <v>207</v>
      </c>
      <c r="B49" s="24" t="s">
        <v>87</v>
      </c>
      <c r="C49" s="24"/>
      <c r="D49" s="24"/>
      <c r="E49" s="24"/>
      <c r="F49" s="33"/>
      <c r="G49" s="64">
        <v>40422</v>
      </c>
      <c r="H49" s="64">
        <v>40786</v>
      </c>
      <c r="I49" s="32"/>
      <c r="J49" s="67">
        <v>90000</v>
      </c>
      <c r="K49" s="67">
        <v>24608</v>
      </c>
      <c r="L49" s="67">
        <v>14914</v>
      </c>
      <c r="M49" s="43" t="s">
        <v>208</v>
      </c>
      <c r="N49" s="31" t="s">
        <v>206</v>
      </c>
      <c r="O49" s="31" t="s">
        <v>164</v>
      </c>
      <c r="P49" s="28" t="s">
        <v>35</v>
      </c>
      <c r="Q49" s="31"/>
      <c r="R49" s="77"/>
      <c r="S49" s="31" t="s">
        <v>24</v>
      </c>
    </row>
    <row r="50" spans="1:19" s="45" customFormat="1" ht="12.75" customHeight="1">
      <c r="A50" s="44" t="s">
        <v>209</v>
      </c>
      <c r="B50" s="24" t="s">
        <v>128</v>
      </c>
      <c r="D50" s="24"/>
      <c r="G50" s="79">
        <v>39589</v>
      </c>
      <c r="H50" s="33">
        <v>40318</v>
      </c>
      <c r="I50" s="64">
        <v>40543</v>
      </c>
      <c r="J50" s="67"/>
      <c r="M50" s="80" t="s">
        <v>210</v>
      </c>
      <c r="N50" s="43" t="s">
        <v>211</v>
      </c>
      <c r="O50" s="41" t="s">
        <v>34</v>
      </c>
      <c r="P50" s="31" t="s">
        <v>35</v>
      </c>
      <c r="R50" s="77"/>
      <c r="S50" s="31" t="s">
        <v>136</v>
      </c>
    </row>
    <row r="51" spans="1:19" s="45" customFormat="1" ht="12.75" customHeight="1">
      <c r="A51" s="44" t="s">
        <v>212</v>
      </c>
      <c r="B51" s="24" t="s">
        <v>150</v>
      </c>
      <c r="D51" s="24"/>
      <c r="G51" s="79">
        <v>38718</v>
      </c>
      <c r="H51" s="33">
        <v>40178</v>
      </c>
      <c r="I51" s="64">
        <v>40543</v>
      </c>
      <c r="J51" s="67">
        <v>0</v>
      </c>
      <c r="K51" s="67">
        <v>0</v>
      </c>
      <c r="L51" s="67">
        <v>0</v>
      </c>
      <c r="M51" s="80" t="s">
        <v>213</v>
      </c>
      <c r="N51" s="43" t="s">
        <v>214</v>
      </c>
      <c r="O51" s="41" t="s">
        <v>22</v>
      </c>
      <c r="P51" s="31" t="s">
        <v>23</v>
      </c>
      <c r="R51" s="77"/>
      <c r="S51" s="31" t="s">
        <v>24</v>
      </c>
    </row>
    <row r="52" spans="1:19" s="45" customFormat="1" ht="12.75" customHeight="1">
      <c r="A52" s="27" t="s">
        <v>215</v>
      </c>
      <c r="B52" s="24" t="s">
        <v>216</v>
      </c>
      <c r="C52" s="24"/>
      <c r="D52" s="24"/>
      <c r="F52" s="32" t="s">
        <v>47</v>
      </c>
      <c r="G52" s="79">
        <v>40360</v>
      </c>
      <c r="H52" s="33">
        <v>40724</v>
      </c>
      <c r="I52" s="64"/>
      <c r="J52" s="67">
        <v>120571</v>
      </c>
      <c r="K52" s="67">
        <v>0</v>
      </c>
      <c r="L52" s="67">
        <v>36548</v>
      </c>
      <c r="M52" s="80" t="s">
        <v>217</v>
      </c>
      <c r="N52" s="81" t="s">
        <v>82</v>
      </c>
      <c r="O52" s="41" t="s">
        <v>83</v>
      </c>
      <c r="P52" s="31" t="s">
        <v>23</v>
      </c>
      <c r="R52" s="77"/>
      <c r="S52" s="31" t="s">
        <v>30</v>
      </c>
    </row>
    <row r="53" spans="1:19" s="45" customFormat="1" ht="12.75" customHeight="1">
      <c r="A53" s="27" t="s">
        <v>218</v>
      </c>
      <c r="B53" s="24" t="s">
        <v>219</v>
      </c>
      <c r="C53" s="24" t="s">
        <v>216</v>
      </c>
      <c r="D53" s="24"/>
      <c r="F53" s="32" t="s">
        <v>47</v>
      </c>
      <c r="G53" s="79">
        <v>40422</v>
      </c>
      <c r="H53" s="33">
        <v>41152</v>
      </c>
      <c r="I53" s="64"/>
      <c r="J53" s="67">
        <v>90142</v>
      </c>
      <c r="K53" s="67">
        <v>0</v>
      </c>
      <c r="L53" s="67">
        <v>25284</v>
      </c>
      <c r="M53" s="82" t="s">
        <v>220</v>
      </c>
      <c r="N53" s="81" t="s">
        <v>28</v>
      </c>
      <c r="O53" s="41" t="s">
        <v>83</v>
      </c>
      <c r="P53" s="31" t="s">
        <v>23</v>
      </c>
      <c r="R53" s="77"/>
      <c r="S53" s="31" t="s">
        <v>30</v>
      </c>
    </row>
    <row r="54" spans="1:19" s="75" customFormat="1" ht="12.75" customHeight="1">
      <c r="A54" s="23" t="s">
        <v>221</v>
      </c>
      <c r="B54" s="24" t="s">
        <v>222</v>
      </c>
      <c r="C54" s="39"/>
      <c r="D54" s="24"/>
      <c r="E54" s="39"/>
      <c r="F54" s="22" t="s">
        <v>47</v>
      </c>
      <c r="G54" s="40">
        <v>40422</v>
      </c>
      <c r="H54" s="40">
        <v>40786</v>
      </c>
      <c r="I54" s="40"/>
      <c r="J54" s="42">
        <v>74987</v>
      </c>
      <c r="K54" s="42">
        <v>0</v>
      </c>
      <c r="L54" s="42">
        <v>25976</v>
      </c>
      <c r="M54" s="82" t="s">
        <v>223</v>
      </c>
      <c r="N54" s="22" t="s">
        <v>28</v>
      </c>
      <c r="O54" s="22" t="s">
        <v>83</v>
      </c>
      <c r="P54" s="28" t="s">
        <v>23</v>
      </c>
      <c r="Q54" s="28"/>
      <c r="R54" s="28"/>
      <c r="S54" s="28" t="s">
        <v>30</v>
      </c>
    </row>
    <row r="55" spans="1:19" s="75" customFormat="1" ht="12.75" customHeight="1">
      <c r="A55" s="23" t="s">
        <v>224</v>
      </c>
      <c r="B55" s="24" t="s">
        <v>80</v>
      </c>
      <c r="C55" s="39" t="s">
        <v>225</v>
      </c>
      <c r="D55" s="24"/>
      <c r="E55" s="39"/>
      <c r="F55" s="22" t="s">
        <v>47</v>
      </c>
      <c r="G55" s="40">
        <v>40422</v>
      </c>
      <c r="H55" s="40">
        <v>41497</v>
      </c>
      <c r="I55" s="40"/>
      <c r="J55" s="42">
        <v>204821</v>
      </c>
      <c r="K55" s="42">
        <v>200308</v>
      </c>
      <c r="L55" s="42">
        <v>31155</v>
      </c>
      <c r="M55" s="83" t="s">
        <v>226</v>
      </c>
      <c r="N55" s="22" t="s">
        <v>28</v>
      </c>
      <c r="O55" s="22" t="s">
        <v>83</v>
      </c>
      <c r="P55" s="28" t="s">
        <v>23</v>
      </c>
      <c r="Q55" s="28"/>
      <c r="R55" s="28"/>
      <c r="S55" s="28" t="s">
        <v>30</v>
      </c>
    </row>
    <row r="56" spans="1:19" s="75" customFormat="1" ht="12.75" customHeight="1">
      <c r="A56" s="23" t="s">
        <v>227</v>
      </c>
      <c r="B56" s="24" t="s">
        <v>228</v>
      </c>
      <c r="C56" s="39"/>
      <c r="D56" s="24"/>
      <c r="E56" s="39"/>
      <c r="F56" s="22"/>
      <c r="G56" s="40">
        <v>40405</v>
      </c>
      <c r="H56" s="40">
        <v>40769</v>
      </c>
      <c r="I56" s="40"/>
      <c r="J56" s="42">
        <v>9999</v>
      </c>
      <c r="K56" s="42">
        <v>0</v>
      </c>
      <c r="L56" s="42">
        <v>2099</v>
      </c>
      <c r="M56" s="43" t="s">
        <v>229</v>
      </c>
      <c r="N56" s="22" t="s">
        <v>230</v>
      </c>
      <c r="O56" s="22" t="s">
        <v>182</v>
      </c>
      <c r="P56" s="28" t="s">
        <v>23</v>
      </c>
      <c r="Q56" s="28"/>
      <c r="R56" s="28"/>
      <c r="S56" s="28" t="s">
        <v>30</v>
      </c>
    </row>
    <row r="57" spans="1:19" s="75" customFormat="1" ht="12.75" customHeight="1">
      <c r="A57" s="23" t="s">
        <v>231</v>
      </c>
      <c r="B57" s="24" t="s">
        <v>232</v>
      </c>
      <c r="C57" s="39"/>
      <c r="D57" s="24"/>
      <c r="E57" s="39"/>
      <c r="F57" s="22"/>
      <c r="G57" s="40">
        <v>40422</v>
      </c>
      <c r="H57" s="40">
        <v>40786</v>
      </c>
      <c r="I57" s="40"/>
      <c r="J57" s="42">
        <v>103990</v>
      </c>
      <c r="K57" s="42">
        <v>0</v>
      </c>
      <c r="L57" s="42">
        <v>2370</v>
      </c>
      <c r="M57" s="65" t="s">
        <v>233</v>
      </c>
      <c r="N57" s="22" t="s">
        <v>234</v>
      </c>
      <c r="O57" s="22" t="s">
        <v>235</v>
      </c>
      <c r="P57" s="28" t="s">
        <v>35</v>
      </c>
      <c r="Q57" s="28"/>
      <c r="R57" s="28"/>
      <c r="S57" s="28" t="s">
        <v>30</v>
      </c>
    </row>
    <row r="58" spans="1:19" s="75" customFormat="1" ht="12.75" customHeight="1">
      <c r="A58" s="23" t="s">
        <v>236</v>
      </c>
      <c r="B58" s="24" t="s">
        <v>142</v>
      </c>
      <c r="C58" s="39"/>
      <c r="D58" s="24"/>
      <c r="E58" s="39"/>
      <c r="F58" s="22"/>
      <c r="G58" s="40">
        <v>40405</v>
      </c>
      <c r="H58" s="40">
        <v>40769</v>
      </c>
      <c r="I58" s="40"/>
      <c r="J58" s="42">
        <v>10000</v>
      </c>
      <c r="K58" s="42">
        <v>0</v>
      </c>
      <c r="L58" s="42">
        <v>3443</v>
      </c>
      <c r="M58" s="65" t="s">
        <v>237</v>
      </c>
      <c r="N58" s="22" t="s">
        <v>230</v>
      </c>
      <c r="O58" s="22" t="s">
        <v>50</v>
      </c>
      <c r="P58" s="28" t="s">
        <v>35</v>
      </c>
      <c r="Q58" s="28"/>
      <c r="R58" s="28"/>
      <c r="S58" s="28" t="s">
        <v>30</v>
      </c>
    </row>
    <row r="59" spans="1:250" s="75" customFormat="1" ht="12.75" customHeight="1">
      <c r="A59" s="56" t="s">
        <v>238</v>
      </c>
      <c r="B59" s="52" t="s">
        <v>53</v>
      </c>
      <c r="C59" s="51"/>
      <c r="D59" s="52"/>
      <c r="E59" s="51"/>
      <c r="F59" s="56"/>
      <c r="G59" s="35">
        <v>39326</v>
      </c>
      <c r="H59" s="35">
        <v>40237</v>
      </c>
      <c r="I59" s="35">
        <v>40602</v>
      </c>
      <c r="J59" s="54">
        <v>0</v>
      </c>
      <c r="K59" s="54">
        <v>0</v>
      </c>
      <c r="L59" s="54">
        <v>0</v>
      </c>
      <c r="M59" s="52" t="s">
        <v>239</v>
      </c>
      <c r="N59" s="56" t="s">
        <v>61</v>
      </c>
      <c r="O59" s="56" t="s">
        <v>40</v>
      </c>
      <c r="P59" s="56" t="s">
        <v>35</v>
      </c>
      <c r="Q59" s="50"/>
      <c r="R59" s="56"/>
      <c r="S59" s="50" t="s">
        <v>30</v>
      </c>
      <c r="T59" s="1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</row>
    <row r="60" spans="1:250" s="75" customFormat="1" ht="12.75" customHeight="1">
      <c r="A60" s="86" t="s">
        <v>240</v>
      </c>
      <c r="B60" s="87" t="s">
        <v>241</v>
      </c>
      <c r="C60" s="88" t="s">
        <v>242</v>
      </c>
      <c r="D60" s="88" t="s">
        <v>243</v>
      </c>
      <c r="E60" s="88" t="s">
        <v>244</v>
      </c>
      <c r="F60" s="34"/>
      <c r="G60" s="53">
        <v>40059</v>
      </c>
      <c r="H60" s="53">
        <v>40452</v>
      </c>
      <c r="I60" s="35">
        <v>40604</v>
      </c>
      <c r="J60" s="89">
        <v>0</v>
      </c>
      <c r="K60" s="37">
        <v>0</v>
      </c>
      <c r="L60" s="37">
        <v>0</v>
      </c>
      <c r="M60" s="38" t="s">
        <v>245</v>
      </c>
      <c r="N60" s="85" t="s">
        <v>61</v>
      </c>
      <c r="O60" s="85" t="s">
        <v>40</v>
      </c>
      <c r="P60" s="85" t="s">
        <v>35</v>
      </c>
      <c r="Q60" s="36"/>
      <c r="R60" s="85"/>
      <c r="S60" s="36" t="s">
        <v>30</v>
      </c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84"/>
      <c r="IP60" s="84"/>
    </row>
    <row r="61" spans="1:250" s="75" customFormat="1" ht="12.75" customHeight="1">
      <c r="A61" s="90" t="s">
        <v>246</v>
      </c>
      <c r="B61" s="24" t="s">
        <v>242</v>
      </c>
      <c r="C61" s="39"/>
      <c r="D61" s="24"/>
      <c r="E61" s="39"/>
      <c r="F61" s="22"/>
      <c r="G61" s="40">
        <v>38534</v>
      </c>
      <c r="H61" s="40">
        <v>40359</v>
      </c>
      <c r="I61" s="35">
        <v>40724</v>
      </c>
      <c r="J61" s="42">
        <v>0</v>
      </c>
      <c r="K61" s="42">
        <v>0</v>
      </c>
      <c r="L61" s="42">
        <v>0</v>
      </c>
      <c r="M61" s="24" t="s">
        <v>247</v>
      </c>
      <c r="N61" s="22" t="s">
        <v>248</v>
      </c>
      <c r="O61" s="22" t="s">
        <v>249</v>
      </c>
      <c r="P61" s="28" t="s">
        <v>35</v>
      </c>
      <c r="Q61" s="28" t="s">
        <v>250</v>
      </c>
      <c r="R61" s="28" t="s">
        <v>251</v>
      </c>
      <c r="S61" s="28" t="s">
        <v>30</v>
      </c>
      <c r="T61" s="60"/>
      <c r="U61" s="28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</row>
    <row r="62" spans="1:250" s="75" customFormat="1" ht="12.75" customHeight="1">
      <c r="A62" s="28" t="s">
        <v>252</v>
      </c>
      <c r="B62" s="24" t="s">
        <v>242</v>
      </c>
      <c r="C62" s="39"/>
      <c r="D62" s="24"/>
      <c r="E62" s="39"/>
      <c r="F62" s="22" t="s">
        <v>47</v>
      </c>
      <c r="G62" s="40">
        <v>39264</v>
      </c>
      <c r="H62" s="35">
        <v>40724</v>
      </c>
      <c r="J62" s="42">
        <v>98175</v>
      </c>
      <c r="K62" s="42">
        <v>187272</v>
      </c>
      <c r="L62" s="42">
        <v>0</v>
      </c>
      <c r="M62" s="24" t="s">
        <v>253</v>
      </c>
      <c r="N62" s="22" t="s">
        <v>255</v>
      </c>
      <c r="O62" s="22" t="s">
        <v>40</v>
      </c>
      <c r="P62" s="28" t="s">
        <v>35</v>
      </c>
      <c r="Q62" s="28" t="s">
        <v>250</v>
      </c>
      <c r="R62" s="28"/>
      <c r="S62" s="28" t="s">
        <v>24</v>
      </c>
      <c r="T62" s="60"/>
      <c r="U62" s="28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</row>
    <row r="63" spans="1:250" s="75" customFormat="1" ht="12.75" customHeight="1">
      <c r="A63" s="27" t="s">
        <v>256</v>
      </c>
      <c r="B63" s="24" t="s">
        <v>257</v>
      </c>
      <c r="C63" s="39"/>
      <c r="D63" s="24"/>
      <c r="E63" s="39"/>
      <c r="F63" s="22"/>
      <c r="G63" s="40">
        <v>40422</v>
      </c>
      <c r="H63" s="40" t="s">
        <v>258</v>
      </c>
      <c r="I63" s="40"/>
      <c r="J63" s="42">
        <f>301688+0</f>
        <v>301688</v>
      </c>
      <c r="K63" s="42"/>
      <c r="L63" s="42">
        <v>20101</v>
      </c>
      <c r="M63" s="91" t="s">
        <v>259</v>
      </c>
      <c r="N63" s="92" t="s">
        <v>260</v>
      </c>
      <c r="O63" s="93" t="s">
        <v>261</v>
      </c>
      <c r="P63" s="93" t="s">
        <v>261</v>
      </c>
      <c r="Q63" s="28"/>
      <c r="R63" s="28"/>
      <c r="S63" s="28" t="s">
        <v>30</v>
      </c>
      <c r="T63" s="60"/>
      <c r="U63" s="28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</row>
    <row r="64" spans="1:250" s="28" customFormat="1" ht="12.75" customHeight="1">
      <c r="A64" s="28" t="s">
        <v>262</v>
      </c>
      <c r="B64" s="24" t="s">
        <v>263</v>
      </c>
      <c r="C64" s="39"/>
      <c r="D64" s="24"/>
      <c r="E64" s="39"/>
      <c r="F64" s="22"/>
      <c r="G64" s="40">
        <v>40436</v>
      </c>
      <c r="H64" s="40">
        <v>41517</v>
      </c>
      <c r="I64" s="35"/>
      <c r="J64" s="42">
        <v>121513</v>
      </c>
      <c r="K64" s="42">
        <v>0</v>
      </c>
      <c r="L64" s="42">
        <v>39841</v>
      </c>
      <c r="M64" s="43" t="s">
        <v>264</v>
      </c>
      <c r="N64" s="31" t="s">
        <v>28</v>
      </c>
      <c r="O64" s="85" t="s">
        <v>22</v>
      </c>
      <c r="P64" s="85" t="s">
        <v>23</v>
      </c>
      <c r="S64" s="28" t="s">
        <v>30</v>
      </c>
      <c r="T64" s="60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</row>
    <row r="65" spans="1:19" s="28" customFormat="1" ht="12.75" customHeight="1">
      <c r="A65" s="23" t="s">
        <v>265</v>
      </c>
      <c r="B65" s="24" t="s">
        <v>266</v>
      </c>
      <c r="C65" s="39"/>
      <c r="D65" s="24"/>
      <c r="E65" s="39"/>
      <c r="F65" s="22"/>
      <c r="G65" s="40">
        <v>40430</v>
      </c>
      <c r="H65" s="40">
        <v>40724</v>
      </c>
      <c r="I65" s="40"/>
      <c r="J65" s="42">
        <v>40000</v>
      </c>
      <c r="K65" s="42">
        <v>0</v>
      </c>
      <c r="L65" s="42">
        <v>0</v>
      </c>
      <c r="M65" s="22" t="s">
        <v>267</v>
      </c>
      <c r="N65" s="22" t="s">
        <v>28</v>
      </c>
      <c r="O65" s="22" t="s">
        <v>34</v>
      </c>
      <c r="P65" s="28" t="s">
        <v>35</v>
      </c>
      <c r="S65" s="28" t="s">
        <v>30</v>
      </c>
    </row>
    <row r="66" spans="1:19" s="28" customFormat="1" ht="12.75" customHeight="1">
      <c r="A66" s="23" t="s">
        <v>268</v>
      </c>
      <c r="B66" s="24" t="s">
        <v>269</v>
      </c>
      <c r="C66" s="39"/>
      <c r="D66" s="24"/>
      <c r="E66" s="39"/>
      <c r="F66" s="22" t="s">
        <v>47</v>
      </c>
      <c r="G66" s="40">
        <v>39814</v>
      </c>
      <c r="H66" s="40">
        <v>41105</v>
      </c>
      <c r="I66" s="40"/>
      <c r="J66" s="42">
        <v>103155</v>
      </c>
      <c r="K66" s="42">
        <v>0</v>
      </c>
      <c r="L66" s="42">
        <v>0</v>
      </c>
      <c r="M66" s="22" t="s">
        <v>270</v>
      </c>
      <c r="N66" s="22" t="s">
        <v>82</v>
      </c>
      <c r="O66" s="22" t="s">
        <v>83</v>
      </c>
      <c r="P66" s="28" t="s">
        <v>23</v>
      </c>
      <c r="Q66" s="28" t="s">
        <v>271</v>
      </c>
      <c r="R66" s="28">
        <v>937836</v>
      </c>
      <c r="S66" s="28" t="s">
        <v>30</v>
      </c>
    </row>
    <row r="67" spans="1:19" s="28" customFormat="1" ht="12.75" customHeight="1">
      <c r="A67" s="23" t="s">
        <v>272</v>
      </c>
      <c r="B67" s="24" t="s">
        <v>46</v>
      </c>
      <c r="C67" s="39"/>
      <c r="D67" s="24"/>
      <c r="E67" s="39"/>
      <c r="F67" s="22" t="s">
        <v>47</v>
      </c>
      <c r="G67" s="40">
        <v>40435</v>
      </c>
      <c r="H67" s="40">
        <v>40816</v>
      </c>
      <c r="I67" s="40"/>
      <c r="J67" s="42">
        <v>50000</v>
      </c>
      <c r="K67" s="42">
        <v>19545</v>
      </c>
      <c r="L67" s="42">
        <v>4545</v>
      </c>
      <c r="M67" s="43" t="s">
        <v>273</v>
      </c>
      <c r="N67" s="31" t="s">
        <v>49</v>
      </c>
      <c r="O67" s="31" t="s">
        <v>50</v>
      </c>
      <c r="P67" s="28" t="s">
        <v>35</v>
      </c>
      <c r="S67" s="28" t="s">
        <v>30</v>
      </c>
    </row>
    <row r="68" spans="1:19" s="28" customFormat="1" ht="12.75" customHeight="1">
      <c r="A68" s="23" t="s">
        <v>274</v>
      </c>
      <c r="B68" s="24" t="s">
        <v>275</v>
      </c>
      <c r="C68" s="39"/>
      <c r="D68" s="24"/>
      <c r="E68" s="39"/>
      <c r="F68" s="22"/>
      <c r="G68" s="40">
        <v>40436</v>
      </c>
      <c r="H68" s="40">
        <v>41517</v>
      </c>
      <c r="I68" s="40"/>
      <c r="J68" s="42">
        <v>279998.7018169472</v>
      </c>
      <c r="K68" s="42">
        <v>0</v>
      </c>
      <c r="L68" s="42">
        <v>84025.94428953074</v>
      </c>
      <c r="M68" s="43" t="s">
        <v>276</v>
      </c>
      <c r="N68" s="31" t="s">
        <v>28</v>
      </c>
      <c r="O68" s="31" t="s">
        <v>34</v>
      </c>
      <c r="P68" s="28" t="s">
        <v>35</v>
      </c>
      <c r="S68" s="28" t="s">
        <v>30</v>
      </c>
    </row>
    <row r="69" spans="1:19" s="28" customFormat="1" ht="12.75" customHeight="1">
      <c r="A69" s="23" t="s">
        <v>277</v>
      </c>
      <c r="B69" s="24" t="s">
        <v>278</v>
      </c>
      <c r="C69" s="39"/>
      <c r="D69" s="24"/>
      <c r="E69" s="39"/>
      <c r="F69" s="22"/>
      <c r="G69" s="40">
        <v>40436</v>
      </c>
      <c r="H69" s="40">
        <v>41152</v>
      </c>
      <c r="I69" s="40"/>
      <c r="J69" s="42">
        <v>149971.88484254573</v>
      </c>
      <c r="K69" s="42">
        <v>0</v>
      </c>
      <c r="L69" s="42">
        <v>36620.32742911714</v>
      </c>
      <c r="M69" s="43" t="s">
        <v>279</v>
      </c>
      <c r="N69" s="31" t="s">
        <v>28</v>
      </c>
      <c r="O69" s="31" t="s">
        <v>62</v>
      </c>
      <c r="P69" s="28" t="s">
        <v>23</v>
      </c>
      <c r="S69" s="28" t="s">
        <v>30</v>
      </c>
    </row>
    <row r="70" spans="1:19" s="28" customFormat="1" ht="12.75" customHeight="1">
      <c r="A70" s="23" t="s">
        <v>280</v>
      </c>
      <c r="B70" s="24" t="s">
        <v>174</v>
      </c>
      <c r="C70" s="39"/>
      <c r="D70" s="24"/>
      <c r="E70" s="39"/>
      <c r="F70" s="22"/>
      <c r="G70" s="40">
        <v>40369</v>
      </c>
      <c r="H70" s="40">
        <v>40734</v>
      </c>
      <c r="I70" s="40"/>
      <c r="J70" s="42">
        <v>7500</v>
      </c>
      <c r="K70" s="42">
        <v>0</v>
      </c>
      <c r="L70" s="42">
        <v>0</v>
      </c>
      <c r="M70" s="43" t="s">
        <v>281</v>
      </c>
      <c r="N70" s="31" t="s">
        <v>282</v>
      </c>
      <c r="O70" s="31" t="s">
        <v>283</v>
      </c>
      <c r="P70" s="28" t="s">
        <v>23</v>
      </c>
      <c r="S70" s="28" t="s">
        <v>30</v>
      </c>
    </row>
    <row r="71" spans="1:19" s="28" customFormat="1" ht="12.75" customHeight="1">
      <c r="A71" s="23" t="s">
        <v>284</v>
      </c>
      <c r="B71" s="24" t="s">
        <v>80</v>
      </c>
      <c r="C71" s="39"/>
      <c r="D71" s="24"/>
      <c r="E71" s="39"/>
      <c r="F71" s="22" t="s">
        <v>47</v>
      </c>
      <c r="G71" s="40">
        <v>39095</v>
      </c>
      <c r="H71" s="40">
        <v>40847</v>
      </c>
      <c r="I71" s="40"/>
      <c r="J71" s="42">
        <v>13500</v>
      </c>
      <c r="K71" s="42">
        <v>0</v>
      </c>
      <c r="L71" s="42">
        <v>4647</v>
      </c>
      <c r="M71" s="43" t="s">
        <v>285</v>
      </c>
      <c r="N71" s="31" t="s">
        <v>82</v>
      </c>
      <c r="O71" s="31" t="s">
        <v>83</v>
      </c>
      <c r="P71" s="28" t="s">
        <v>23</v>
      </c>
      <c r="Q71" s="22" t="s">
        <v>286</v>
      </c>
      <c r="R71" s="28">
        <v>8100000779</v>
      </c>
      <c r="S71" s="28" t="s">
        <v>30</v>
      </c>
    </row>
    <row r="72" spans="1:19" s="28" customFormat="1" ht="12.75" customHeight="1">
      <c r="A72" s="23" t="s">
        <v>287</v>
      </c>
      <c r="B72" s="24" t="s">
        <v>288</v>
      </c>
      <c r="C72" s="39" t="s">
        <v>289</v>
      </c>
      <c r="D72" s="24"/>
      <c r="E72" s="39"/>
      <c r="F72" s="22"/>
      <c r="G72" s="40">
        <v>40436</v>
      </c>
      <c r="H72" s="40">
        <v>40786</v>
      </c>
      <c r="I72" s="40"/>
      <c r="J72" s="42">
        <v>249168.1656632647</v>
      </c>
      <c r="K72" s="42">
        <v>0</v>
      </c>
      <c r="L72" s="42">
        <v>70551.02470688254</v>
      </c>
      <c r="M72" s="43" t="s">
        <v>290</v>
      </c>
      <c r="N72" s="31" t="s">
        <v>28</v>
      </c>
      <c r="O72" s="31" t="s">
        <v>291</v>
      </c>
      <c r="P72" s="28" t="s">
        <v>23</v>
      </c>
      <c r="S72" s="28" t="s">
        <v>30</v>
      </c>
    </row>
    <row r="73" spans="1:19" s="28" customFormat="1" ht="12.75" customHeight="1">
      <c r="A73" s="23" t="s">
        <v>292</v>
      </c>
      <c r="B73" s="24" t="s">
        <v>150</v>
      </c>
      <c r="C73" s="39"/>
      <c r="D73" s="24"/>
      <c r="E73" s="39"/>
      <c r="F73" s="22"/>
      <c r="G73" s="40">
        <v>40452</v>
      </c>
      <c r="H73" s="40">
        <v>41547</v>
      </c>
      <c r="I73" s="40"/>
      <c r="J73" s="42">
        <v>250000.06897999998</v>
      </c>
      <c r="K73" s="42">
        <v>45540</v>
      </c>
      <c r="L73" s="42">
        <v>77810</v>
      </c>
      <c r="M73" s="43" t="s">
        <v>293</v>
      </c>
      <c r="N73" s="31" t="s">
        <v>28</v>
      </c>
      <c r="O73" s="31" t="s">
        <v>22</v>
      </c>
      <c r="P73" s="28" t="s">
        <v>23</v>
      </c>
      <c r="S73" s="28" t="s">
        <v>30</v>
      </c>
    </row>
    <row r="74" spans="1:19" s="28" customFormat="1" ht="12.75" customHeight="1">
      <c r="A74" s="23" t="s">
        <v>294</v>
      </c>
      <c r="B74" s="24" t="s">
        <v>46</v>
      </c>
      <c r="C74" s="39" t="s">
        <v>138</v>
      </c>
      <c r="D74" s="24"/>
      <c r="E74" s="39"/>
      <c r="F74" s="22"/>
      <c r="G74" s="40">
        <v>40299</v>
      </c>
      <c r="H74" s="40" t="s">
        <v>295</v>
      </c>
      <c r="I74" s="40"/>
      <c r="J74" s="42">
        <v>70432.75</v>
      </c>
      <c r="K74" s="42">
        <v>23590.874999999996</v>
      </c>
      <c r="L74" s="42">
        <v>5486.25</v>
      </c>
      <c r="M74" s="43" t="s">
        <v>296</v>
      </c>
      <c r="N74" s="31" t="s">
        <v>49</v>
      </c>
      <c r="O74" s="31" t="s">
        <v>50</v>
      </c>
      <c r="P74" s="28" t="s">
        <v>35</v>
      </c>
      <c r="S74" s="28" t="s">
        <v>51</v>
      </c>
    </row>
    <row r="75" spans="1:19" s="28" customFormat="1" ht="12.75" customHeight="1">
      <c r="A75" s="23" t="s">
        <v>297</v>
      </c>
      <c r="B75" s="24" t="s">
        <v>153</v>
      </c>
      <c r="C75" s="39" t="s">
        <v>156</v>
      </c>
      <c r="D75" s="24" t="s">
        <v>298</v>
      </c>
      <c r="E75" s="39"/>
      <c r="F75" s="22"/>
      <c r="G75" s="40">
        <v>40452</v>
      </c>
      <c r="H75" s="40">
        <v>40816</v>
      </c>
      <c r="I75" s="40"/>
      <c r="J75" s="42">
        <v>179744</v>
      </c>
      <c r="K75" s="42">
        <v>62264.4</v>
      </c>
      <c r="L75" s="42">
        <v>20167</v>
      </c>
      <c r="M75" s="43" t="s">
        <v>299</v>
      </c>
      <c r="N75" s="31" t="s">
        <v>28</v>
      </c>
      <c r="O75" s="31" t="s">
        <v>22</v>
      </c>
      <c r="P75" s="28" t="s">
        <v>23</v>
      </c>
      <c r="S75" s="28" t="s">
        <v>30</v>
      </c>
    </row>
    <row r="76" spans="1:19" s="28" customFormat="1" ht="12.75" customHeight="1">
      <c r="A76" s="23" t="s">
        <v>300</v>
      </c>
      <c r="B76" s="24" t="s">
        <v>301</v>
      </c>
      <c r="C76" s="39" t="s">
        <v>302</v>
      </c>
      <c r="D76" s="24"/>
      <c r="E76" s="39"/>
      <c r="F76" s="22"/>
      <c r="G76" s="40">
        <v>40452</v>
      </c>
      <c r="H76" s="40">
        <v>40816</v>
      </c>
      <c r="I76" s="40"/>
      <c r="J76" s="42">
        <v>1649884</v>
      </c>
      <c r="K76" s="42">
        <v>78480</v>
      </c>
      <c r="L76" s="42">
        <v>210249</v>
      </c>
      <c r="M76" s="95" t="s">
        <v>303</v>
      </c>
      <c r="N76" s="31" t="s">
        <v>28</v>
      </c>
      <c r="O76" s="31" t="s">
        <v>83</v>
      </c>
      <c r="P76" s="28" t="s">
        <v>23</v>
      </c>
      <c r="S76" s="28" t="s">
        <v>30</v>
      </c>
    </row>
    <row r="77" spans="1:19" s="28" customFormat="1" ht="12.75" customHeight="1">
      <c r="A77" s="23" t="s">
        <v>300</v>
      </c>
      <c r="B77" s="24" t="s">
        <v>301</v>
      </c>
      <c r="C77" s="39" t="s">
        <v>302</v>
      </c>
      <c r="D77" s="24"/>
      <c r="E77" s="39"/>
      <c r="F77" s="22"/>
      <c r="G77" s="40">
        <v>40452</v>
      </c>
      <c r="H77" s="40">
        <v>40816</v>
      </c>
      <c r="I77" s="40"/>
      <c r="J77" s="42">
        <v>174094</v>
      </c>
      <c r="K77" s="42">
        <v>0</v>
      </c>
      <c r="L77" s="42">
        <v>35924</v>
      </c>
      <c r="M77" s="95" t="s">
        <v>303</v>
      </c>
      <c r="N77" s="31" t="s">
        <v>28</v>
      </c>
      <c r="O77" s="31" t="s">
        <v>83</v>
      </c>
      <c r="P77" s="28" t="s">
        <v>23</v>
      </c>
      <c r="S77" s="28" t="s">
        <v>30</v>
      </c>
    </row>
    <row r="78" spans="1:19" s="28" customFormat="1" ht="12.75" customHeight="1">
      <c r="A78" s="23" t="s">
        <v>304</v>
      </c>
      <c r="B78" s="96" t="s">
        <v>93</v>
      </c>
      <c r="C78" s="96"/>
      <c r="D78" s="96"/>
      <c r="E78" s="39"/>
      <c r="F78" s="22"/>
      <c r="G78" s="40">
        <v>40441</v>
      </c>
      <c r="H78" s="40">
        <v>40800</v>
      </c>
      <c r="I78" s="40"/>
      <c r="J78" s="97">
        <v>78162</v>
      </c>
      <c r="K78" s="98">
        <v>0</v>
      </c>
      <c r="L78" s="98">
        <v>27076</v>
      </c>
      <c r="M78" s="99" t="s">
        <v>305</v>
      </c>
      <c r="N78" s="22" t="s">
        <v>61</v>
      </c>
      <c r="O78" s="22" t="s">
        <v>70</v>
      </c>
      <c r="P78" s="28" t="s">
        <v>70</v>
      </c>
      <c r="S78" s="28" t="s">
        <v>30</v>
      </c>
    </row>
    <row r="79" spans="1:19" s="28" customFormat="1" ht="12.75" customHeight="1">
      <c r="A79" s="23" t="s">
        <v>304</v>
      </c>
      <c r="B79" s="96"/>
      <c r="C79" s="96" t="s">
        <v>59</v>
      </c>
      <c r="D79" s="96"/>
      <c r="E79" s="39"/>
      <c r="F79" s="22"/>
      <c r="G79" s="40">
        <v>40441</v>
      </c>
      <c r="H79" s="40">
        <v>40800</v>
      </c>
      <c r="I79" s="40"/>
      <c r="J79" s="98">
        <v>215603</v>
      </c>
      <c r="K79" s="98">
        <v>0</v>
      </c>
      <c r="L79" s="98">
        <v>69472</v>
      </c>
      <c r="M79" s="100" t="s">
        <v>306</v>
      </c>
      <c r="N79" s="22" t="s">
        <v>61</v>
      </c>
      <c r="O79" s="22" t="s">
        <v>62</v>
      </c>
      <c r="P79" s="28" t="s">
        <v>63</v>
      </c>
      <c r="S79" s="28" t="s">
        <v>30</v>
      </c>
    </row>
    <row r="80" spans="1:19" s="28" customFormat="1" ht="12.75" customHeight="1">
      <c r="A80" s="23" t="s">
        <v>304</v>
      </c>
      <c r="B80" s="96"/>
      <c r="C80" s="96"/>
      <c r="D80" s="101" t="s">
        <v>307</v>
      </c>
      <c r="E80" s="39"/>
      <c r="F80" s="22"/>
      <c r="G80" s="40">
        <v>40441</v>
      </c>
      <c r="H80" s="40">
        <v>40800</v>
      </c>
      <c r="I80" s="40"/>
      <c r="J80" s="98">
        <v>183243</v>
      </c>
      <c r="K80" s="98">
        <v>0</v>
      </c>
      <c r="L80" s="98">
        <v>56084</v>
      </c>
      <c r="M80" s="100" t="s">
        <v>308</v>
      </c>
      <c r="N80" s="22" t="s">
        <v>61</v>
      </c>
      <c r="O80" s="22" t="s">
        <v>70</v>
      </c>
      <c r="P80" s="28" t="s">
        <v>70</v>
      </c>
      <c r="S80" s="28" t="s">
        <v>30</v>
      </c>
    </row>
    <row r="81" spans="1:19" s="28" customFormat="1" ht="12.75" customHeight="1">
      <c r="A81" s="23" t="s">
        <v>304</v>
      </c>
      <c r="B81" s="96"/>
      <c r="C81" s="96"/>
      <c r="D81" s="96" t="s">
        <v>59</v>
      </c>
      <c r="E81" s="39"/>
      <c r="F81" s="22"/>
      <c r="G81" s="40">
        <v>40441</v>
      </c>
      <c r="H81" s="40">
        <v>40800</v>
      </c>
      <c r="I81" s="40"/>
      <c r="J81" s="98">
        <v>50000</v>
      </c>
      <c r="K81" s="98">
        <v>0</v>
      </c>
      <c r="L81" s="98">
        <v>17320</v>
      </c>
      <c r="M81" s="100" t="s">
        <v>309</v>
      </c>
      <c r="N81" s="22" t="s">
        <v>61</v>
      </c>
      <c r="O81" s="22" t="s">
        <v>62</v>
      </c>
      <c r="P81" s="28" t="s">
        <v>63</v>
      </c>
      <c r="S81" s="28" t="s">
        <v>30</v>
      </c>
    </row>
    <row r="82" spans="1:19" s="28" customFormat="1" ht="12.75" customHeight="1">
      <c r="A82" s="23" t="s">
        <v>304</v>
      </c>
      <c r="B82" s="96"/>
      <c r="C82" s="96"/>
      <c r="D82" s="96" t="s">
        <v>59</v>
      </c>
      <c r="E82" s="39"/>
      <c r="F82" s="22"/>
      <c r="G82" s="40">
        <v>40441</v>
      </c>
      <c r="H82" s="40">
        <v>40800</v>
      </c>
      <c r="I82" s="40"/>
      <c r="J82" s="98">
        <v>497625</v>
      </c>
      <c r="K82" s="98">
        <v>0</v>
      </c>
      <c r="L82" s="98">
        <v>73394</v>
      </c>
      <c r="M82" s="100" t="s">
        <v>310</v>
      </c>
      <c r="N82" s="22" t="s">
        <v>61</v>
      </c>
      <c r="O82" s="22" t="s">
        <v>62</v>
      </c>
      <c r="P82" s="28" t="s">
        <v>63</v>
      </c>
      <c r="S82" s="28" t="s">
        <v>30</v>
      </c>
    </row>
    <row r="83" spans="1:19" s="28" customFormat="1" ht="12.75" customHeight="1">
      <c r="A83" s="23" t="s">
        <v>304</v>
      </c>
      <c r="B83" s="96"/>
      <c r="C83" s="96"/>
      <c r="D83" s="96" t="s">
        <v>59</v>
      </c>
      <c r="E83" s="39"/>
      <c r="F83" s="22"/>
      <c r="G83" s="40">
        <v>40441</v>
      </c>
      <c r="H83" s="40">
        <v>40800</v>
      </c>
      <c r="I83" s="40"/>
      <c r="J83" s="98">
        <v>330406</v>
      </c>
      <c r="K83" s="98">
        <v>0</v>
      </c>
      <c r="L83" s="98">
        <v>79416</v>
      </c>
      <c r="M83" s="100" t="s">
        <v>311</v>
      </c>
      <c r="N83" s="22" t="s">
        <v>61</v>
      </c>
      <c r="O83" s="22" t="s">
        <v>62</v>
      </c>
      <c r="P83" s="28" t="s">
        <v>63</v>
      </c>
      <c r="S83" s="28" t="s">
        <v>30</v>
      </c>
    </row>
    <row r="84" spans="1:19" s="28" customFormat="1" ht="12.75" customHeight="1">
      <c r="A84" s="23" t="s">
        <v>304</v>
      </c>
      <c r="B84" s="102"/>
      <c r="C84" s="102" t="s">
        <v>312</v>
      </c>
      <c r="D84" s="103"/>
      <c r="E84" s="39"/>
      <c r="F84" s="22"/>
      <c r="G84" s="40">
        <v>40441</v>
      </c>
      <c r="H84" s="40">
        <v>40800</v>
      </c>
      <c r="I84" s="40"/>
      <c r="J84" s="104">
        <v>95867</v>
      </c>
      <c r="K84" s="104">
        <v>0</v>
      </c>
      <c r="L84" s="104">
        <v>30864</v>
      </c>
      <c r="M84" s="105" t="s">
        <v>306</v>
      </c>
      <c r="N84" s="22" t="s">
        <v>61</v>
      </c>
      <c r="O84" s="22" t="s">
        <v>83</v>
      </c>
      <c r="P84" s="28" t="s">
        <v>23</v>
      </c>
      <c r="S84" s="28" t="s">
        <v>30</v>
      </c>
    </row>
    <row r="85" spans="1:19" s="28" customFormat="1" ht="12.75" customHeight="1">
      <c r="A85" s="23" t="s">
        <v>304</v>
      </c>
      <c r="B85" s="102"/>
      <c r="C85" s="106"/>
      <c r="D85" s="107" t="s">
        <v>312</v>
      </c>
      <c r="E85" s="39"/>
      <c r="F85" s="22"/>
      <c r="G85" s="40">
        <v>40441</v>
      </c>
      <c r="H85" s="40">
        <v>40800</v>
      </c>
      <c r="I85" s="40"/>
      <c r="J85" s="104">
        <v>328886</v>
      </c>
      <c r="K85" s="104">
        <v>0</v>
      </c>
      <c r="L85" s="104">
        <v>105360</v>
      </c>
      <c r="M85" s="105" t="s">
        <v>313</v>
      </c>
      <c r="N85" s="22" t="s">
        <v>61</v>
      </c>
      <c r="O85" s="22" t="s">
        <v>83</v>
      </c>
      <c r="P85" s="28" t="s">
        <v>23</v>
      </c>
      <c r="S85" s="28" t="s">
        <v>30</v>
      </c>
    </row>
    <row r="86" spans="1:19" s="28" customFormat="1" ht="12.75" customHeight="1">
      <c r="A86" s="23" t="s">
        <v>304</v>
      </c>
      <c r="B86" s="102"/>
      <c r="C86" s="106"/>
      <c r="D86" s="107" t="s">
        <v>314</v>
      </c>
      <c r="E86" s="39"/>
      <c r="F86" s="22"/>
      <c r="G86" s="40">
        <v>40441</v>
      </c>
      <c r="H86" s="40">
        <v>40800</v>
      </c>
      <c r="I86" s="40"/>
      <c r="J86" s="104">
        <v>200000</v>
      </c>
      <c r="K86" s="104">
        <v>0</v>
      </c>
      <c r="L86" s="104">
        <v>64067</v>
      </c>
      <c r="M86" s="108" t="s">
        <v>315</v>
      </c>
      <c r="N86" s="22" t="s">
        <v>61</v>
      </c>
      <c r="O86" s="22" t="s">
        <v>83</v>
      </c>
      <c r="P86" s="28" t="s">
        <v>23</v>
      </c>
      <c r="S86" s="28" t="s">
        <v>30</v>
      </c>
    </row>
    <row r="87" spans="1:19" s="28" customFormat="1" ht="12.75" customHeight="1">
      <c r="A87" s="23" t="s">
        <v>304</v>
      </c>
      <c r="B87" s="102"/>
      <c r="C87" s="106"/>
      <c r="D87" s="107" t="s">
        <v>179</v>
      </c>
      <c r="E87" s="39"/>
      <c r="F87" s="22"/>
      <c r="G87" s="40">
        <v>40441</v>
      </c>
      <c r="H87" s="40">
        <v>40800</v>
      </c>
      <c r="I87" s="40"/>
      <c r="J87" s="104">
        <v>249418</v>
      </c>
      <c r="K87" s="104">
        <v>0</v>
      </c>
      <c r="L87" s="104">
        <v>75876</v>
      </c>
      <c r="M87" s="105" t="s">
        <v>316</v>
      </c>
      <c r="N87" s="22" t="s">
        <v>61</v>
      </c>
      <c r="O87" s="22" t="s">
        <v>182</v>
      </c>
      <c r="P87" s="28" t="s">
        <v>23</v>
      </c>
      <c r="S87" s="28" t="s">
        <v>30</v>
      </c>
    </row>
    <row r="88" spans="1:19" s="28" customFormat="1" ht="12.75" customHeight="1">
      <c r="A88" s="23" t="s">
        <v>304</v>
      </c>
      <c r="B88" s="102"/>
      <c r="C88" s="106"/>
      <c r="D88" s="107" t="s">
        <v>244</v>
      </c>
      <c r="E88" s="39"/>
      <c r="F88" s="22"/>
      <c r="G88" s="40">
        <v>40441</v>
      </c>
      <c r="H88" s="40">
        <v>40800</v>
      </c>
      <c r="I88" s="40"/>
      <c r="J88" s="104">
        <v>300000</v>
      </c>
      <c r="K88" s="104">
        <v>0</v>
      </c>
      <c r="L88" s="104">
        <v>75656</v>
      </c>
      <c r="M88" s="105" t="s">
        <v>317</v>
      </c>
      <c r="N88" s="22" t="s">
        <v>61</v>
      </c>
      <c r="O88" s="22" t="s">
        <v>182</v>
      </c>
      <c r="P88" s="28" t="s">
        <v>23</v>
      </c>
      <c r="S88" s="28" t="s">
        <v>30</v>
      </c>
    </row>
    <row r="89" spans="1:19" s="28" customFormat="1" ht="12.75" customHeight="1">
      <c r="A89" s="23" t="s">
        <v>304</v>
      </c>
      <c r="B89" s="102"/>
      <c r="C89" s="102" t="s">
        <v>179</v>
      </c>
      <c r="D89" s="103"/>
      <c r="E89" s="39"/>
      <c r="F89" s="22"/>
      <c r="G89" s="40">
        <v>40441</v>
      </c>
      <c r="H89" s="40">
        <v>40800</v>
      </c>
      <c r="I89" s="40"/>
      <c r="J89" s="104">
        <v>95788</v>
      </c>
      <c r="K89" s="104">
        <v>0</v>
      </c>
      <c r="L89" s="104">
        <v>33181</v>
      </c>
      <c r="M89" s="100" t="s">
        <v>306</v>
      </c>
      <c r="N89" s="22" t="s">
        <v>61</v>
      </c>
      <c r="O89" s="22" t="s">
        <v>182</v>
      </c>
      <c r="P89" s="28" t="s">
        <v>23</v>
      </c>
      <c r="S89" s="28" t="s">
        <v>30</v>
      </c>
    </row>
    <row r="90" spans="1:19" s="28" customFormat="1" ht="12.75" customHeight="1">
      <c r="A90" s="23" t="s">
        <v>304</v>
      </c>
      <c r="B90" s="102"/>
      <c r="C90" s="106"/>
      <c r="D90" s="101" t="s">
        <v>318</v>
      </c>
      <c r="E90" s="39"/>
      <c r="F90" s="22"/>
      <c r="G90" s="40">
        <v>40441</v>
      </c>
      <c r="H90" s="40">
        <v>40800</v>
      </c>
      <c r="I90" s="40"/>
      <c r="J90" s="109">
        <v>229441</v>
      </c>
      <c r="K90" s="109">
        <v>0</v>
      </c>
      <c r="L90" s="109">
        <v>54818</v>
      </c>
      <c r="M90" s="100" t="s">
        <v>319</v>
      </c>
      <c r="N90" s="22" t="s">
        <v>61</v>
      </c>
      <c r="O90" s="22" t="s">
        <v>182</v>
      </c>
      <c r="P90" s="28" t="s">
        <v>23</v>
      </c>
      <c r="S90" s="28" t="s">
        <v>30</v>
      </c>
    </row>
    <row r="91" spans="1:19" s="28" customFormat="1" ht="12.75" customHeight="1">
      <c r="A91" s="23" t="s">
        <v>304</v>
      </c>
      <c r="B91" s="102"/>
      <c r="C91" s="106"/>
      <c r="D91" s="101" t="s">
        <v>179</v>
      </c>
      <c r="E91" s="39"/>
      <c r="F91" s="22"/>
      <c r="G91" s="40">
        <v>40441</v>
      </c>
      <c r="H91" s="40">
        <v>40800</v>
      </c>
      <c r="I91" s="40"/>
      <c r="J91" s="109">
        <v>224713</v>
      </c>
      <c r="K91" s="109">
        <v>0</v>
      </c>
      <c r="L91" s="109">
        <v>66353</v>
      </c>
      <c r="M91" s="100" t="s">
        <v>320</v>
      </c>
      <c r="N91" s="22" t="s">
        <v>61</v>
      </c>
      <c r="O91" s="22" t="s">
        <v>182</v>
      </c>
      <c r="P91" s="28" t="s">
        <v>23</v>
      </c>
      <c r="S91" s="28" t="s">
        <v>30</v>
      </c>
    </row>
    <row r="92" spans="1:19" s="28" customFormat="1" ht="12.75" customHeight="1">
      <c r="A92" s="23" t="s">
        <v>304</v>
      </c>
      <c r="B92" s="110"/>
      <c r="C92" s="110"/>
      <c r="D92" s="101" t="s">
        <v>242</v>
      </c>
      <c r="E92" s="39"/>
      <c r="F92" s="22"/>
      <c r="G92" s="40">
        <v>40441</v>
      </c>
      <c r="H92" s="40">
        <v>40800</v>
      </c>
      <c r="I92" s="40"/>
      <c r="J92" s="111">
        <v>158816</v>
      </c>
      <c r="K92" s="111">
        <v>0</v>
      </c>
      <c r="L92" s="111">
        <v>37437</v>
      </c>
      <c r="M92" s="100" t="s">
        <v>321</v>
      </c>
      <c r="N92" s="22" t="s">
        <v>61</v>
      </c>
      <c r="O92" s="22" t="s">
        <v>182</v>
      </c>
      <c r="P92" s="28" t="s">
        <v>35</v>
      </c>
      <c r="S92" s="28" t="s">
        <v>30</v>
      </c>
    </row>
    <row r="93" spans="1:19" s="28" customFormat="1" ht="12.75" customHeight="1">
      <c r="A93" s="23" t="s">
        <v>304</v>
      </c>
      <c r="B93" s="110"/>
      <c r="C93" s="110"/>
      <c r="D93" s="102" t="s">
        <v>244</v>
      </c>
      <c r="E93" s="39"/>
      <c r="F93" s="22"/>
      <c r="G93" s="40">
        <v>40441</v>
      </c>
      <c r="H93" s="40">
        <v>40800</v>
      </c>
      <c r="I93" s="40"/>
      <c r="J93" s="111">
        <v>50133</v>
      </c>
      <c r="K93" s="111">
        <v>0</v>
      </c>
      <c r="L93" s="111">
        <v>17366</v>
      </c>
      <c r="M93" s="100" t="s">
        <v>322</v>
      </c>
      <c r="N93" s="22" t="s">
        <v>61</v>
      </c>
      <c r="O93" s="22" t="s">
        <v>182</v>
      </c>
      <c r="P93" s="28" t="s">
        <v>23</v>
      </c>
      <c r="S93" s="28" t="s">
        <v>30</v>
      </c>
    </row>
    <row r="94" spans="1:19" s="28" customFormat="1" ht="12.75" customHeight="1">
      <c r="A94" s="23" t="s">
        <v>304</v>
      </c>
      <c r="B94" s="110"/>
      <c r="C94" s="110"/>
      <c r="D94" s="101" t="s">
        <v>323</v>
      </c>
      <c r="E94" s="39"/>
      <c r="F94" s="22"/>
      <c r="G94" s="40">
        <v>40441</v>
      </c>
      <c r="H94" s="40">
        <v>40800</v>
      </c>
      <c r="I94" s="40"/>
      <c r="J94" s="111">
        <v>50000</v>
      </c>
      <c r="K94" s="111">
        <v>0</v>
      </c>
      <c r="L94" s="111">
        <v>17320</v>
      </c>
      <c r="M94" s="100" t="s">
        <v>324</v>
      </c>
      <c r="N94" s="22" t="s">
        <v>61</v>
      </c>
      <c r="O94" s="22" t="s">
        <v>83</v>
      </c>
      <c r="P94" s="28" t="s">
        <v>23</v>
      </c>
      <c r="S94" s="28" t="s">
        <v>30</v>
      </c>
    </row>
    <row r="95" spans="1:19" s="28" customFormat="1" ht="12.75" customHeight="1">
      <c r="A95" s="23" t="s">
        <v>325</v>
      </c>
      <c r="B95" s="101" t="s">
        <v>326</v>
      </c>
      <c r="C95" s="110"/>
      <c r="D95" s="78"/>
      <c r="E95" s="39"/>
      <c r="F95" s="22"/>
      <c r="G95" s="40">
        <v>40452</v>
      </c>
      <c r="H95" s="40">
        <v>40816</v>
      </c>
      <c r="I95" s="40"/>
      <c r="J95" s="111">
        <v>220000</v>
      </c>
      <c r="K95" s="111">
        <v>0</v>
      </c>
      <c r="L95" s="111">
        <v>12370</v>
      </c>
      <c r="M95" s="100" t="s">
        <v>327</v>
      </c>
      <c r="N95" s="22" t="s">
        <v>73</v>
      </c>
      <c r="O95" s="22" t="s">
        <v>328</v>
      </c>
      <c r="P95" s="28" t="s">
        <v>35</v>
      </c>
      <c r="S95" s="28" t="s">
        <v>30</v>
      </c>
    </row>
    <row r="96" spans="1:19" s="28" customFormat="1" ht="12.75" customHeight="1">
      <c r="A96" s="23" t="s">
        <v>329</v>
      </c>
      <c r="B96" s="52" t="s">
        <v>330</v>
      </c>
      <c r="C96" s="110"/>
      <c r="D96" s="78"/>
      <c r="E96" s="24"/>
      <c r="F96" s="22" t="s">
        <v>47</v>
      </c>
      <c r="G96" s="40">
        <v>39672</v>
      </c>
      <c r="H96" s="40">
        <v>41274</v>
      </c>
      <c r="I96" s="40"/>
      <c r="J96" s="111">
        <v>41000</v>
      </c>
      <c r="K96" s="111">
        <v>4450</v>
      </c>
      <c r="L96" s="111">
        <v>6250</v>
      </c>
      <c r="M96" s="55" t="s">
        <v>331</v>
      </c>
      <c r="N96" s="56" t="s">
        <v>28</v>
      </c>
      <c r="O96" s="56" t="s">
        <v>164</v>
      </c>
      <c r="P96" s="50" t="s">
        <v>35</v>
      </c>
      <c r="S96" s="28" t="s">
        <v>30</v>
      </c>
    </row>
    <row r="97" spans="1:250" s="28" customFormat="1" ht="12.75" customHeight="1">
      <c r="A97" s="23" t="s">
        <v>332</v>
      </c>
      <c r="B97" s="24" t="s">
        <v>333</v>
      </c>
      <c r="C97" s="24" t="s">
        <v>334</v>
      </c>
      <c r="D97" s="24" t="s">
        <v>335</v>
      </c>
      <c r="E97" s="24" t="s">
        <v>288</v>
      </c>
      <c r="F97" s="22"/>
      <c r="G97" s="40">
        <v>40452</v>
      </c>
      <c r="H97" s="40">
        <v>40816</v>
      </c>
      <c r="I97" s="40"/>
      <c r="J97" s="42">
        <v>239323</v>
      </c>
      <c r="K97" s="42">
        <v>0</v>
      </c>
      <c r="L97" s="42">
        <v>82902</v>
      </c>
      <c r="M97" s="65" t="s">
        <v>336</v>
      </c>
      <c r="N97" s="22" t="s">
        <v>28</v>
      </c>
      <c r="O97" s="22" t="s">
        <v>337</v>
      </c>
      <c r="P97" s="28" t="s">
        <v>23</v>
      </c>
      <c r="S97" s="28" t="s">
        <v>30</v>
      </c>
      <c r="T97" s="60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  <c r="GK97" s="84"/>
      <c r="GL97" s="84"/>
      <c r="GM97" s="84"/>
      <c r="GN97" s="84"/>
      <c r="GO97" s="84"/>
      <c r="GP97" s="84"/>
      <c r="GQ97" s="84"/>
      <c r="GR97" s="84"/>
      <c r="GS97" s="84"/>
      <c r="GT97" s="84"/>
      <c r="GU97" s="84"/>
      <c r="GV97" s="84"/>
      <c r="GW97" s="84"/>
      <c r="GX97" s="84"/>
      <c r="GY97" s="84"/>
      <c r="GZ97" s="84"/>
      <c r="HA97" s="84"/>
      <c r="HB97" s="84"/>
      <c r="HC97" s="84"/>
      <c r="HD97" s="84"/>
      <c r="HE97" s="84"/>
      <c r="HF97" s="84"/>
      <c r="HG97" s="84"/>
      <c r="HH97" s="84"/>
      <c r="HI97" s="84"/>
      <c r="HJ97" s="84"/>
      <c r="HK97" s="84"/>
      <c r="HL97" s="84"/>
      <c r="HM97" s="84"/>
      <c r="HN97" s="84"/>
      <c r="HO97" s="84"/>
      <c r="HP97" s="84"/>
      <c r="HQ97" s="84"/>
      <c r="HR97" s="84"/>
      <c r="HS97" s="84"/>
      <c r="HT97" s="84"/>
      <c r="HU97" s="84"/>
      <c r="HV97" s="84"/>
      <c r="HW97" s="84"/>
      <c r="HX97" s="84"/>
      <c r="HY97" s="84"/>
      <c r="HZ97" s="84"/>
      <c r="IA97" s="84"/>
      <c r="IB97" s="84"/>
      <c r="IC97" s="84"/>
      <c r="ID97" s="84"/>
      <c r="IE97" s="84"/>
      <c r="IF97" s="84"/>
      <c r="IG97" s="84"/>
      <c r="IH97" s="84"/>
      <c r="II97" s="84"/>
      <c r="IJ97" s="84"/>
      <c r="IK97" s="84"/>
      <c r="IL97" s="84"/>
      <c r="IM97" s="84"/>
      <c r="IN97" s="84"/>
      <c r="IO97" s="84"/>
      <c r="IP97" s="84"/>
    </row>
    <row r="98" spans="1:19" s="28" customFormat="1" ht="12.75" customHeight="1">
      <c r="A98" s="23" t="s">
        <v>200</v>
      </c>
      <c r="B98" s="24" t="s">
        <v>195</v>
      </c>
      <c r="C98" s="24"/>
      <c r="D98" s="24"/>
      <c r="E98" s="24"/>
      <c r="F98" s="22" t="s">
        <v>47</v>
      </c>
      <c r="G98" s="40">
        <v>39561</v>
      </c>
      <c r="H98" s="40">
        <v>40602</v>
      </c>
      <c r="I98" s="40"/>
      <c r="J98" s="42">
        <v>21000</v>
      </c>
      <c r="K98" s="42">
        <v>0</v>
      </c>
      <c r="L98" s="42">
        <v>7275</v>
      </c>
      <c r="M98" s="47" t="s">
        <v>201</v>
      </c>
      <c r="N98" s="22" t="s">
        <v>338</v>
      </c>
      <c r="O98" s="22" t="s">
        <v>198</v>
      </c>
      <c r="P98" s="28" t="s">
        <v>199</v>
      </c>
      <c r="S98" s="28" t="s">
        <v>136</v>
      </c>
    </row>
    <row r="99" spans="1:19" s="28" customFormat="1" ht="12.75" customHeight="1">
      <c r="A99" s="23" t="s">
        <v>339</v>
      </c>
      <c r="B99" s="24" t="s">
        <v>242</v>
      </c>
      <c r="C99" s="24"/>
      <c r="D99" s="24"/>
      <c r="E99" s="24"/>
      <c r="F99" s="22" t="s">
        <v>47</v>
      </c>
      <c r="G99" s="40">
        <v>39264</v>
      </c>
      <c r="H99" s="40">
        <v>40724</v>
      </c>
      <c r="I99" s="40"/>
      <c r="J99" s="42">
        <v>571200</v>
      </c>
      <c r="K99" s="42">
        <v>151329</v>
      </c>
      <c r="L99" s="42">
        <v>183894</v>
      </c>
      <c r="M99" s="65" t="s">
        <v>340</v>
      </c>
      <c r="N99" s="22" t="s">
        <v>28</v>
      </c>
      <c r="O99" s="22" t="s">
        <v>40</v>
      </c>
      <c r="P99" s="28" t="s">
        <v>35</v>
      </c>
      <c r="Q99" s="28" t="s">
        <v>250</v>
      </c>
      <c r="R99" s="28">
        <v>2298</v>
      </c>
      <c r="S99" s="28" t="s">
        <v>30</v>
      </c>
    </row>
    <row r="100" spans="1:19" s="28" customFormat="1" ht="12.75" customHeight="1">
      <c r="A100" s="23" t="s">
        <v>341</v>
      </c>
      <c r="B100" s="24" t="s">
        <v>153</v>
      </c>
      <c r="C100" s="24"/>
      <c r="D100" s="24"/>
      <c r="E100" s="24"/>
      <c r="F100" s="22"/>
      <c r="G100" s="40">
        <v>40452</v>
      </c>
      <c r="H100" s="40">
        <v>41182</v>
      </c>
      <c r="I100" s="40"/>
      <c r="J100" s="42">
        <v>155369.09025</v>
      </c>
      <c r="K100" s="42">
        <v>21380</v>
      </c>
      <c r="L100" s="42">
        <v>53820.665250000005</v>
      </c>
      <c r="M100" s="65" t="s">
        <v>342</v>
      </c>
      <c r="N100" s="22" t="s">
        <v>28</v>
      </c>
      <c r="O100" s="22" t="s">
        <v>22</v>
      </c>
      <c r="P100" s="28" t="s">
        <v>23</v>
      </c>
      <c r="S100" s="28" t="s">
        <v>30</v>
      </c>
    </row>
    <row r="101" spans="1:19" s="28" customFormat="1" ht="12.75" customHeight="1">
      <c r="A101" s="23" t="s">
        <v>343</v>
      </c>
      <c r="B101" s="24" t="s">
        <v>344</v>
      </c>
      <c r="C101" s="24"/>
      <c r="D101" s="24"/>
      <c r="E101" s="24"/>
      <c r="F101" s="22" t="s">
        <v>47</v>
      </c>
      <c r="G101" s="40">
        <v>39278</v>
      </c>
      <c r="H101" s="40">
        <v>40738</v>
      </c>
      <c r="I101" s="40"/>
      <c r="J101" s="42">
        <v>164774</v>
      </c>
      <c r="K101" s="42">
        <v>0</v>
      </c>
      <c r="L101" s="42">
        <v>53632</v>
      </c>
      <c r="M101" s="47" t="s">
        <v>345</v>
      </c>
      <c r="N101" s="22" t="s">
        <v>73</v>
      </c>
      <c r="O101" s="22" t="s">
        <v>83</v>
      </c>
      <c r="P101" s="28" t="s">
        <v>23</v>
      </c>
      <c r="S101" s="28" t="s">
        <v>30</v>
      </c>
    </row>
    <row r="102" spans="1:19" s="75" customFormat="1" ht="12.75" customHeight="1">
      <c r="A102" s="23" t="s">
        <v>346</v>
      </c>
      <c r="B102" s="39" t="s">
        <v>347</v>
      </c>
      <c r="C102" s="39"/>
      <c r="D102" s="39"/>
      <c r="E102" s="39"/>
      <c r="F102" s="22" t="s">
        <v>47</v>
      </c>
      <c r="G102" s="40">
        <v>40057</v>
      </c>
      <c r="H102" s="40">
        <v>40786</v>
      </c>
      <c r="I102" s="35"/>
      <c r="J102" s="42">
        <v>41969</v>
      </c>
      <c r="K102" s="42">
        <v>0</v>
      </c>
      <c r="L102" s="42">
        <v>13302</v>
      </c>
      <c r="M102" s="24" t="s">
        <v>348</v>
      </c>
      <c r="N102" s="22" t="s">
        <v>73</v>
      </c>
      <c r="O102" s="22" t="s">
        <v>83</v>
      </c>
      <c r="P102" s="28" t="s">
        <v>23</v>
      </c>
      <c r="S102" s="28" t="s">
        <v>30</v>
      </c>
    </row>
    <row r="103" spans="1:19" s="28" customFormat="1" ht="12.75" customHeight="1">
      <c r="A103" s="112" t="s">
        <v>349</v>
      </c>
      <c r="B103" s="113" t="s">
        <v>323</v>
      </c>
      <c r="C103" s="113"/>
      <c r="D103" s="113"/>
      <c r="E103" s="113"/>
      <c r="F103" s="114"/>
      <c r="G103" s="114">
        <v>40327</v>
      </c>
      <c r="H103" s="53">
        <v>40691</v>
      </c>
      <c r="J103" s="115">
        <v>15000</v>
      </c>
      <c r="K103" s="115">
        <v>0</v>
      </c>
      <c r="L103" s="115">
        <v>0</v>
      </c>
      <c r="M103" s="116" t="s">
        <v>350</v>
      </c>
      <c r="N103" s="22" t="s">
        <v>73</v>
      </c>
      <c r="O103" s="117" t="s">
        <v>83</v>
      </c>
      <c r="P103" s="118" t="s">
        <v>23</v>
      </c>
      <c r="R103" s="117"/>
      <c r="S103" s="117" t="s">
        <v>30</v>
      </c>
    </row>
    <row r="104" spans="1:24" s="28" customFormat="1" ht="12.75" customHeight="1">
      <c r="A104" s="27" t="s">
        <v>351</v>
      </c>
      <c r="B104" s="24" t="s">
        <v>37</v>
      </c>
      <c r="C104" s="39"/>
      <c r="D104" s="39"/>
      <c r="E104" s="39"/>
      <c r="F104" s="22" t="s">
        <v>47</v>
      </c>
      <c r="G104" s="40">
        <v>40452</v>
      </c>
      <c r="H104" s="40">
        <v>40816</v>
      </c>
      <c r="I104" s="40"/>
      <c r="J104" s="42">
        <v>261000</v>
      </c>
      <c r="K104" s="42">
        <v>60498</v>
      </c>
      <c r="L104" s="42">
        <v>77941</v>
      </c>
      <c r="M104" s="43" t="s">
        <v>352</v>
      </c>
      <c r="N104" s="22" t="s">
        <v>73</v>
      </c>
      <c r="O104" s="31" t="s">
        <v>40</v>
      </c>
      <c r="P104" s="28" t="s">
        <v>35</v>
      </c>
      <c r="Q104" s="22"/>
      <c r="S104" s="28" t="s">
        <v>30</v>
      </c>
      <c r="T104" s="60"/>
      <c r="U104" s="75"/>
      <c r="V104" s="75"/>
      <c r="W104" s="75"/>
      <c r="X104" s="75"/>
    </row>
    <row r="105" spans="1:19" s="28" customFormat="1" ht="12.75" customHeight="1">
      <c r="A105" s="27" t="s">
        <v>353</v>
      </c>
      <c r="B105" s="113" t="s">
        <v>354</v>
      </c>
      <c r="C105" s="113"/>
      <c r="D105" s="113"/>
      <c r="E105" s="113"/>
      <c r="F105" s="114"/>
      <c r="G105" s="114">
        <v>40179</v>
      </c>
      <c r="H105" s="53">
        <v>40543</v>
      </c>
      <c r="J105" s="115">
        <v>180000</v>
      </c>
      <c r="K105" s="115">
        <v>169106</v>
      </c>
      <c r="L105" s="115">
        <v>0</v>
      </c>
      <c r="M105" s="116" t="s">
        <v>355</v>
      </c>
      <c r="N105" s="22" t="s">
        <v>356</v>
      </c>
      <c r="O105" s="117" t="s">
        <v>357</v>
      </c>
      <c r="P105" s="118" t="s">
        <v>357</v>
      </c>
      <c r="R105" s="117"/>
      <c r="S105" s="117" t="s">
        <v>51</v>
      </c>
    </row>
    <row r="106" spans="1:19" s="75" customFormat="1" ht="12.75" customHeight="1">
      <c r="A106" s="23" t="s">
        <v>268</v>
      </c>
      <c r="B106" s="24" t="s">
        <v>269</v>
      </c>
      <c r="C106" s="24"/>
      <c r="D106" s="24"/>
      <c r="E106" s="24"/>
      <c r="F106" s="22" t="s">
        <v>47</v>
      </c>
      <c r="G106" s="40">
        <v>39814</v>
      </c>
      <c r="H106" s="40">
        <v>41105</v>
      </c>
      <c r="I106" s="40"/>
      <c r="J106" s="42">
        <v>119861</v>
      </c>
      <c r="K106" s="42">
        <v>0</v>
      </c>
      <c r="L106" s="42">
        <v>0</v>
      </c>
      <c r="M106" s="24" t="s">
        <v>270</v>
      </c>
      <c r="N106" s="22" t="s">
        <v>82</v>
      </c>
      <c r="O106" s="22" t="s">
        <v>83</v>
      </c>
      <c r="P106" s="28" t="s">
        <v>23</v>
      </c>
      <c r="Q106" s="28" t="s">
        <v>271</v>
      </c>
      <c r="R106" s="28">
        <v>937836</v>
      </c>
      <c r="S106" s="28" t="s">
        <v>30</v>
      </c>
    </row>
    <row r="107" spans="1:19" s="75" customFormat="1" ht="12.75" customHeight="1">
      <c r="A107" s="23" t="s">
        <v>358</v>
      </c>
      <c r="B107" s="24" t="s">
        <v>141</v>
      </c>
      <c r="C107" s="24"/>
      <c r="D107" s="24"/>
      <c r="E107" s="24"/>
      <c r="F107" s="22" t="s">
        <v>47</v>
      </c>
      <c r="G107" s="40">
        <v>39722</v>
      </c>
      <c r="H107" s="40">
        <v>40451</v>
      </c>
      <c r="I107" s="35">
        <v>40816</v>
      </c>
      <c r="J107" s="42">
        <v>0</v>
      </c>
      <c r="K107" s="42">
        <v>0</v>
      </c>
      <c r="L107" s="42">
        <v>0</v>
      </c>
      <c r="M107" s="43" t="s">
        <v>359</v>
      </c>
      <c r="N107" s="22" t="s">
        <v>69</v>
      </c>
      <c r="O107" s="31" t="s">
        <v>50</v>
      </c>
      <c r="P107" s="28" t="s">
        <v>35</v>
      </c>
      <c r="Q107" s="22" t="s">
        <v>360</v>
      </c>
      <c r="R107" s="28"/>
      <c r="S107" s="28" t="s">
        <v>30</v>
      </c>
    </row>
    <row r="108" spans="1:19" s="75" customFormat="1" ht="12.75" customHeight="1">
      <c r="A108" s="86" t="s">
        <v>361</v>
      </c>
      <c r="B108" s="119" t="s">
        <v>278</v>
      </c>
      <c r="C108" s="57"/>
      <c r="D108" s="57"/>
      <c r="E108" s="119"/>
      <c r="F108" s="22" t="s">
        <v>47</v>
      </c>
      <c r="G108" s="34">
        <v>40087</v>
      </c>
      <c r="H108" s="34">
        <v>40816</v>
      </c>
      <c r="I108" s="35"/>
      <c r="J108" s="37">
        <v>0</v>
      </c>
      <c r="K108" s="37">
        <v>0</v>
      </c>
      <c r="L108" s="37">
        <v>0</v>
      </c>
      <c r="M108" s="38" t="s">
        <v>362</v>
      </c>
      <c r="N108" s="22" t="s">
        <v>248</v>
      </c>
      <c r="O108" s="85" t="s">
        <v>62</v>
      </c>
      <c r="P108" s="85" t="s">
        <v>63</v>
      </c>
      <c r="Q108" s="28"/>
      <c r="R108" s="28"/>
      <c r="S108" s="28" t="s">
        <v>30</v>
      </c>
    </row>
    <row r="109" spans="1:19" s="75" customFormat="1" ht="12.75" customHeight="1">
      <c r="A109" s="23" t="s">
        <v>268</v>
      </c>
      <c r="B109" s="24" t="s">
        <v>269</v>
      </c>
      <c r="C109" s="24"/>
      <c r="D109" s="24"/>
      <c r="E109" s="24"/>
      <c r="F109" s="22" t="s">
        <v>47</v>
      </c>
      <c r="G109" s="40">
        <v>39814</v>
      </c>
      <c r="H109" s="40">
        <v>41105</v>
      </c>
      <c r="I109" s="40"/>
      <c r="J109" s="42">
        <v>526027</v>
      </c>
      <c r="K109" s="42">
        <v>0</v>
      </c>
      <c r="L109" s="42">
        <v>18602</v>
      </c>
      <c r="M109" s="24" t="s">
        <v>270</v>
      </c>
      <c r="N109" s="22" t="s">
        <v>82</v>
      </c>
      <c r="O109" s="22" t="s">
        <v>83</v>
      </c>
      <c r="P109" s="28" t="s">
        <v>23</v>
      </c>
      <c r="Q109" s="28" t="s">
        <v>271</v>
      </c>
      <c r="R109" s="28">
        <v>937836</v>
      </c>
      <c r="S109" s="28" t="s">
        <v>30</v>
      </c>
    </row>
    <row r="110" spans="1:19" s="75" customFormat="1" ht="12.75" customHeight="1">
      <c r="A110" s="86" t="s">
        <v>363</v>
      </c>
      <c r="B110" s="119" t="s">
        <v>269</v>
      </c>
      <c r="C110" s="57" t="s">
        <v>222</v>
      </c>
      <c r="D110" s="57"/>
      <c r="E110" s="119"/>
      <c r="F110" s="57"/>
      <c r="G110" s="120">
        <v>40422</v>
      </c>
      <c r="H110" s="120">
        <v>40786</v>
      </c>
      <c r="I110" s="35"/>
      <c r="J110" s="37">
        <v>50000</v>
      </c>
      <c r="K110" s="121"/>
      <c r="L110" s="42">
        <v>17320</v>
      </c>
      <c r="M110" s="24" t="s">
        <v>364</v>
      </c>
      <c r="N110" s="22" t="s">
        <v>82</v>
      </c>
      <c r="O110" s="22" t="s">
        <v>83</v>
      </c>
      <c r="P110" s="28" t="s">
        <v>23</v>
      </c>
      <c r="Q110" s="28" t="s">
        <v>271</v>
      </c>
      <c r="R110" s="28">
        <v>976085</v>
      </c>
      <c r="S110" s="28" t="s">
        <v>30</v>
      </c>
    </row>
    <row r="111" spans="1:19" s="28" customFormat="1" ht="12.75" customHeight="1">
      <c r="A111" s="23" t="s">
        <v>365</v>
      </c>
      <c r="B111" s="39" t="s">
        <v>366</v>
      </c>
      <c r="C111" s="39"/>
      <c r="D111" s="39"/>
      <c r="E111" s="39"/>
      <c r="F111" s="22" t="s">
        <v>47</v>
      </c>
      <c r="G111" s="40">
        <v>39680</v>
      </c>
      <c r="H111" s="40">
        <v>40774</v>
      </c>
      <c r="I111" s="40"/>
      <c r="J111" s="42">
        <v>670000</v>
      </c>
      <c r="K111" s="42"/>
      <c r="L111" s="42">
        <v>232092</v>
      </c>
      <c r="M111" s="24" t="s">
        <v>367</v>
      </c>
      <c r="N111" s="22" t="s">
        <v>368</v>
      </c>
      <c r="O111" s="22"/>
      <c r="P111" s="28" t="s">
        <v>35</v>
      </c>
      <c r="S111" s="28" t="s">
        <v>30</v>
      </c>
    </row>
    <row r="112" spans="1:19" s="28" customFormat="1" ht="12.75" customHeight="1">
      <c r="A112" s="23" t="s">
        <v>369</v>
      </c>
      <c r="B112" s="39" t="s">
        <v>195</v>
      </c>
      <c r="C112" s="39" t="s">
        <v>370</v>
      </c>
      <c r="D112" s="39"/>
      <c r="E112" s="39"/>
      <c r="F112" s="22"/>
      <c r="G112" s="40">
        <v>40452</v>
      </c>
      <c r="H112" s="40">
        <v>40816</v>
      </c>
      <c r="I112" s="40"/>
      <c r="J112" s="42">
        <v>75166</v>
      </c>
      <c r="K112" s="42">
        <v>45687</v>
      </c>
      <c r="L112" s="42">
        <v>0</v>
      </c>
      <c r="M112" s="24" t="s">
        <v>371</v>
      </c>
      <c r="N112" s="22" t="s">
        <v>372</v>
      </c>
      <c r="O112" s="22" t="s">
        <v>198</v>
      </c>
      <c r="P112" s="28" t="s">
        <v>199</v>
      </c>
      <c r="S112" s="28" t="s">
        <v>51</v>
      </c>
    </row>
    <row r="113" spans="1:19" s="28" customFormat="1" ht="12.75" customHeight="1">
      <c r="A113" s="23" t="s">
        <v>373</v>
      </c>
      <c r="B113" s="39" t="s">
        <v>195</v>
      </c>
      <c r="C113" s="39"/>
      <c r="D113" s="39"/>
      <c r="E113" s="39"/>
      <c r="F113" s="22"/>
      <c r="G113" s="40">
        <v>40483</v>
      </c>
      <c r="H113" s="40">
        <v>40574</v>
      </c>
      <c r="I113" s="40"/>
      <c r="J113" s="42">
        <v>10000</v>
      </c>
      <c r="K113" s="42">
        <v>0</v>
      </c>
      <c r="L113" s="42">
        <v>3464</v>
      </c>
      <c r="M113" s="43" t="s">
        <v>374</v>
      </c>
      <c r="N113" s="22" t="s">
        <v>375</v>
      </c>
      <c r="O113" s="22" t="s">
        <v>198</v>
      </c>
      <c r="P113" s="28" t="s">
        <v>199</v>
      </c>
      <c r="S113" s="28" t="s">
        <v>136</v>
      </c>
    </row>
    <row r="114" spans="1:19" s="28" customFormat="1" ht="12.75" customHeight="1">
      <c r="A114" s="23" t="s">
        <v>376</v>
      </c>
      <c r="B114" s="39" t="s">
        <v>195</v>
      </c>
      <c r="C114" s="39"/>
      <c r="D114" s="39"/>
      <c r="E114" s="39"/>
      <c r="F114" s="22"/>
      <c r="G114" s="40">
        <v>40360</v>
      </c>
      <c r="H114" s="40">
        <v>40543</v>
      </c>
      <c r="I114" s="40"/>
      <c r="J114" s="42">
        <v>15000</v>
      </c>
      <c r="K114" s="42">
        <v>0</v>
      </c>
      <c r="L114" s="42">
        <v>5196</v>
      </c>
      <c r="M114" s="43" t="s">
        <v>377</v>
      </c>
      <c r="N114" s="22" t="s">
        <v>375</v>
      </c>
      <c r="O114" s="22" t="s">
        <v>198</v>
      </c>
      <c r="P114" s="28" t="s">
        <v>199</v>
      </c>
      <c r="S114" s="28" t="s">
        <v>136</v>
      </c>
    </row>
    <row r="115" spans="1:19" s="28" customFormat="1" ht="12.75" customHeight="1">
      <c r="A115" s="23" t="s">
        <v>378</v>
      </c>
      <c r="B115" s="39" t="s">
        <v>93</v>
      </c>
      <c r="C115" s="39"/>
      <c r="D115" s="39"/>
      <c r="E115" s="39"/>
      <c r="F115" s="22"/>
      <c r="G115" s="40">
        <v>40452</v>
      </c>
      <c r="H115" s="40">
        <v>40816</v>
      </c>
      <c r="I115" s="40"/>
      <c r="J115" s="42">
        <v>1000000</v>
      </c>
      <c r="K115" s="42">
        <v>0</v>
      </c>
      <c r="L115" s="42">
        <v>304888</v>
      </c>
      <c r="M115" s="24" t="s">
        <v>379</v>
      </c>
      <c r="N115" s="22" t="s">
        <v>380</v>
      </c>
      <c r="O115" s="22" t="s">
        <v>70</v>
      </c>
      <c r="P115" s="28" t="s">
        <v>70</v>
      </c>
      <c r="S115" s="28" t="s">
        <v>30</v>
      </c>
    </row>
    <row r="116" spans="1:19" s="28" customFormat="1" ht="12.75" customHeight="1">
      <c r="A116" s="23" t="s">
        <v>381</v>
      </c>
      <c r="B116" s="39" t="s">
        <v>382</v>
      </c>
      <c r="C116" s="39" t="s">
        <v>383</v>
      </c>
      <c r="D116" s="39"/>
      <c r="E116" s="39"/>
      <c r="F116" s="22"/>
      <c r="G116" s="40">
        <v>40330</v>
      </c>
      <c r="H116" s="40">
        <v>40694</v>
      </c>
      <c r="I116" s="40"/>
      <c r="J116" s="42">
        <v>92291</v>
      </c>
      <c r="K116" s="42">
        <v>14009</v>
      </c>
      <c r="L116" s="42">
        <v>22462</v>
      </c>
      <c r="M116" s="122" t="s">
        <v>384</v>
      </c>
      <c r="N116" s="22" t="s">
        <v>73</v>
      </c>
      <c r="O116" s="22" t="s">
        <v>83</v>
      </c>
      <c r="P116" s="28" t="s">
        <v>23</v>
      </c>
      <c r="Q116" s="28" t="s">
        <v>250</v>
      </c>
      <c r="R116" s="28">
        <v>3201</v>
      </c>
      <c r="S116" s="28" t="s">
        <v>30</v>
      </c>
    </row>
    <row r="117" spans="1:19" s="28" customFormat="1" ht="12.75" customHeight="1">
      <c r="A117" s="23" t="s">
        <v>385</v>
      </c>
      <c r="B117" s="39" t="s">
        <v>386</v>
      </c>
      <c r="C117" s="39"/>
      <c r="D117" s="39"/>
      <c r="E117" s="39"/>
      <c r="F117" s="22" t="s">
        <v>47</v>
      </c>
      <c r="G117" s="40">
        <v>39995</v>
      </c>
      <c r="H117" s="40">
        <v>41820</v>
      </c>
      <c r="I117" s="40"/>
      <c r="J117" s="42">
        <v>34050</v>
      </c>
      <c r="K117" s="42">
        <v>61050</v>
      </c>
      <c r="L117" s="42">
        <v>0</v>
      </c>
      <c r="M117" s="24" t="s">
        <v>387</v>
      </c>
      <c r="N117" s="22" t="s">
        <v>248</v>
      </c>
      <c r="O117" s="22" t="s">
        <v>388</v>
      </c>
      <c r="P117" s="28" t="s">
        <v>388</v>
      </c>
      <c r="Q117" s="28" t="s">
        <v>389</v>
      </c>
      <c r="R117" s="28" t="s">
        <v>390</v>
      </c>
      <c r="S117" s="28" t="s">
        <v>30</v>
      </c>
    </row>
    <row r="118" spans="1:19" s="28" customFormat="1" ht="12.75" customHeight="1">
      <c r="A118" s="23" t="s">
        <v>391</v>
      </c>
      <c r="B118" s="39" t="s">
        <v>392</v>
      </c>
      <c r="C118" s="39"/>
      <c r="D118" s="39"/>
      <c r="E118" s="39"/>
      <c r="F118" s="22" t="s">
        <v>47</v>
      </c>
      <c r="G118" s="40">
        <v>39976</v>
      </c>
      <c r="H118" s="40">
        <v>40786</v>
      </c>
      <c r="I118" s="40"/>
      <c r="J118" s="42">
        <v>29284</v>
      </c>
      <c r="K118" s="42">
        <v>15521</v>
      </c>
      <c r="L118" s="42">
        <v>0</v>
      </c>
      <c r="M118" s="24" t="s">
        <v>393</v>
      </c>
      <c r="N118" s="22" t="s">
        <v>21</v>
      </c>
      <c r="O118" s="22" t="s">
        <v>182</v>
      </c>
      <c r="P118" s="28" t="s">
        <v>23</v>
      </c>
      <c r="S118" s="28" t="s">
        <v>24</v>
      </c>
    </row>
    <row r="119" spans="1:19" s="28" customFormat="1" ht="12.75" customHeight="1">
      <c r="A119" s="23" t="s">
        <v>394</v>
      </c>
      <c r="B119" s="45" t="s">
        <v>395</v>
      </c>
      <c r="C119" s="24" t="s">
        <v>396</v>
      </c>
      <c r="D119" s="39"/>
      <c r="E119" s="39"/>
      <c r="F119" s="22"/>
      <c r="G119" s="40">
        <v>40452</v>
      </c>
      <c r="H119" s="40">
        <v>40816</v>
      </c>
      <c r="I119" s="40"/>
      <c r="J119" s="42">
        <v>158515.74898104774</v>
      </c>
      <c r="K119" s="42">
        <v>58863.96698439182</v>
      </c>
      <c r="L119" s="42">
        <v>9031.359461152606</v>
      </c>
      <c r="M119" s="43" t="s">
        <v>397</v>
      </c>
      <c r="N119" s="31" t="s">
        <v>398</v>
      </c>
      <c r="O119" s="31" t="s">
        <v>50</v>
      </c>
      <c r="P119" s="28" t="s">
        <v>35</v>
      </c>
      <c r="S119" s="28" t="s">
        <v>51</v>
      </c>
    </row>
    <row r="120" spans="1:19" s="75" customFormat="1" ht="12.75" customHeight="1">
      <c r="A120" s="23" t="s">
        <v>399</v>
      </c>
      <c r="B120" s="39" t="s">
        <v>80</v>
      </c>
      <c r="C120" s="39"/>
      <c r="D120" s="39"/>
      <c r="E120" s="39"/>
      <c r="F120" s="22" t="s">
        <v>47</v>
      </c>
      <c r="G120" s="40">
        <v>40487</v>
      </c>
      <c r="H120" s="40">
        <v>40908</v>
      </c>
      <c r="I120" s="40"/>
      <c r="J120" s="42">
        <v>200000</v>
      </c>
      <c r="K120" s="42">
        <v>0</v>
      </c>
      <c r="L120" s="42">
        <v>68421</v>
      </c>
      <c r="M120" s="24" t="s">
        <v>400</v>
      </c>
      <c r="N120" s="22" t="s">
        <v>82</v>
      </c>
      <c r="O120" s="22" t="s">
        <v>83</v>
      </c>
      <c r="P120" s="28" t="s">
        <v>23</v>
      </c>
      <c r="Q120" s="28"/>
      <c r="R120" s="28"/>
      <c r="S120" s="28" t="s">
        <v>30</v>
      </c>
    </row>
    <row r="121" spans="1:19" s="75" customFormat="1" ht="12.75" customHeight="1">
      <c r="A121" s="23" t="s">
        <v>401</v>
      </c>
      <c r="B121" s="39" t="s">
        <v>402</v>
      </c>
      <c r="C121" s="39"/>
      <c r="D121" s="39"/>
      <c r="E121" s="39"/>
      <c r="F121" s="22"/>
      <c r="G121" s="40">
        <v>40380</v>
      </c>
      <c r="H121" s="40">
        <v>40461</v>
      </c>
      <c r="I121" s="40"/>
      <c r="J121" s="42">
        <v>80000</v>
      </c>
      <c r="K121" s="42">
        <v>31268</v>
      </c>
      <c r="L121" s="42">
        <v>7272</v>
      </c>
      <c r="M121" s="24" t="s">
        <v>403</v>
      </c>
      <c r="N121" s="22" t="s">
        <v>404</v>
      </c>
      <c r="O121" s="22" t="s">
        <v>405</v>
      </c>
      <c r="P121" s="28" t="s">
        <v>405</v>
      </c>
      <c r="Q121" s="28"/>
      <c r="R121" s="28"/>
      <c r="S121" s="28" t="s">
        <v>51</v>
      </c>
    </row>
    <row r="122" spans="1:19" s="75" customFormat="1" ht="12.75" customHeight="1">
      <c r="A122" s="23" t="s">
        <v>406</v>
      </c>
      <c r="B122" s="39" t="s">
        <v>244</v>
      </c>
      <c r="C122" s="39"/>
      <c r="D122" s="39"/>
      <c r="E122" s="39"/>
      <c r="F122" s="22"/>
      <c r="G122" s="40">
        <v>40501</v>
      </c>
      <c r="H122" s="40">
        <v>40682</v>
      </c>
      <c r="I122" s="40"/>
      <c r="J122" s="42">
        <v>0</v>
      </c>
      <c r="K122" s="42">
        <v>0</v>
      </c>
      <c r="L122" s="42">
        <v>0</v>
      </c>
      <c r="M122" s="24" t="s">
        <v>408</v>
      </c>
      <c r="N122" s="22" t="s">
        <v>409</v>
      </c>
      <c r="O122" s="22"/>
      <c r="P122" s="28" t="s">
        <v>23</v>
      </c>
      <c r="Q122" s="28"/>
      <c r="R122" s="28"/>
      <c r="S122" s="28" t="s">
        <v>136</v>
      </c>
    </row>
    <row r="123" spans="1:19" s="75" customFormat="1" ht="12.75" customHeight="1">
      <c r="A123" s="56" t="s">
        <v>410</v>
      </c>
      <c r="B123" s="24" t="s">
        <v>184</v>
      </c>
      <c r="C123" s="39"/>
      <c r="D123" s="39"/>
      <c r="E123" s="39"/>
      <c r="F123" s="22" t="s">
        <v>47</v>
      </c>
      <c r="G123" s="40">
        <v>40513</v>
      </c>
      <c r="H123" s="40">
        <v>40877</v>
      </c>
      <c r="I123" s="40"/>
      <c r="J123" s="42">
        <v>249999.76403000002</v>
      </c>
      <c r="K123" s="42">
        <v>73345.73501250001</v>
      </c>
      <c r="L123" s="42">
        <v>13039.24178</v>
      </c>
      <c r="M123" s="24" t="s">
        <v>411</v>
      </c>
      <c r="N123" s="22" t="s">
        <v>412</v>
      </c>
      <c r="O123" s="22" t="s">
        <v>187</v>
      </c>
      <c r="P123" s="28" t="s">
        <v>187</v>
      </c>
      <c r="Q123" s="28"/>
      <c r="R123" s="28"/>
      <c r="S123" s="28" t="s">
        <v>30</v>
      </c>
    </row>
    <row r="124" spans="1:19" s="75" customFormat="1" ht="12.75" customHeight="1">
      <c r="A124" s="56" t="s">
        <v>413</v>
      </c>
      <c r="B124" s="24" t="s">
        <v>414</v>
      </c>
      <c r="C124" s="39"/>
      <c r="D124" s="39"/>
      <c r="E124" s="39"/>
      <c r="F124" s="22"/>
      <c r="G124" s="40">
        <v>40320</v>
      </c>
      <c r="H124" s="40">
        <v>40359</v>
      </c>
      <c r="I124" s="40"/>
      <c r="J124" s="42">
        <v>2708</v>
      </c>
      <c r="K124" s="42">
        <v>1435</v>
      </c>
      <c r="L124" s="42">
        <v>0</v>
      </c>
      <c r="M124" s="24" t="s">
        <v>415</v>
      </c>
      <c r="N124" s="22" t="s">
        <v>73</v>
      </c>
      <c r="O124" s="22" t="s">
        <v>83</v>
      </c>
      <c r="P124" s="28" t="s">
        <v>23</v>
      </c>
      <c r="Q124" s="22" t="s">
        <v>416</v>
      </c>
      <c r="R124" s="28" t="s">
        <v>254</v>
      </c>
      <c r="S124" s="28" t="s">
        <v>30</v>
      </c>
    </row>
    <row r="125" spans="1:19" s="75" customFormat="1" ht="12.75" customHeight="1">
      <c r="A125" s="23" t="s">
        <v>268</v>
      </c>
      <c r="B125" s="24" t="s">
        <v>269</v>
      </c>
      <c r="C125" s="24"/>
      <c r="D125" s="24"/>
      <c r="E125" s="24"/>
      <c r="F125" s="22" t="s">
        <v>47</v>
      </c>
      <c r="G125" s="40">
        <v>39814</v>
      </c>
      <c r="H125" s="40">
        <v>41105</v>
      </c>
      <c r="I125" s="40"/>
      <c r="J125" s="42">
        <v>520000</v>
      </c>
      <c r="K125" s="42">
        <v>0</v>
      </c>
      <c r="L125" s="42">
        <v>10601</v>
      </c>
      <c r="M125" s="24" t="s">
        <v>270</v>
      </c>
      <c r="N125" s="22" t="s">
        <v>82</v>
      </c>
      <c r="O125" s="22" t="s">
        <v>83</v>
      </c>
      <c r="P125" s="28" t="s">
        <v>23</v>
      </c>
      <c r="Q125" s="28" t="s">
        <v>271</v>
      </c>
      <c r="R125" s="28">
        <v>937836</v>
      </c>
      <c r="S125" s="28" t="s">
        <v>30</v>
      </c>
    </row>
    <row r="126" spans="1:19" s="28" customFormat="1" ht="12.75" customHeight="1">
      <c r="A126" s="23" t="s">
        <v>417</v>
      </c>
      <c r="B126" s="39" t="s">
        <v>314</v>
      </c>
      <c r="C126" s="39"/>
      <c r="D126" s="39"/>
      <c r="E126" s="39"/>
      <c r="F126" s="22"/>
      <c r="G126" s="40">
        <v>40305</v>
      </c>
      <c r="H126" s="40">
        <v>40669</v>
      </c>
      <c r="I126" s="40"/>
      <c r="J126" s="42">
        <v>20000</v>
      </c>
      <c r="K126" s="42">
        <v>31880</v>
      </c>
      <c r="L126" s="42">
        <v>0</v>
      </c>
      <c r="M126" s="24" t="s">
        <v>418</v>
      </c>
      <c r="N126" s="22" t="s">
        <v>419</v>
      </c>
      <c r="O126" s="22" t="s">
        <v>83</v>
      </c>
      <c r="P126" s="28" t="s">
        <v>23</v>
      </c>
      <c r="S126" s="28" t="s">
        <v>24</v>
      </c>
    </row>
    <row r="127" spans="1:19" s="28" customFormat="1" ht="12.75" customHeight="1">
      <c r="A127" s="23" t="s">
        <v>420</v>
      </c>
      <c r="B127" s="39" t="s">
        <v>67</v>
      </c>
      <c r="C127" s="39"/>
      <c r="D127" s="39"/>
      <c r="E127" s="39"/>
      <c r="F127" s="22"/>
      <c r="G127" s="40">
        <v>40459</v>
      </c>
      <c r="H127" s="40">
        <v>40908</v>
      </c>
      <c r="I127" s="40"/>
      <c r="J127" s="42">
        <v>148960</v>
      </c>
      <c r="K127" s="42">
        <v>0</v>
      </c>
      <c r="L127" s="42">
        <v>51601</v>
      </c>
      <c r="M127" s="24" t="s">
        <v>421</v>
      </c>
      <c r="N127" s="22" t="s">
        <v>422</v>
      </c>
      <c r="O127" s="22" t="s">
        <v>70</v>
      </c>
      <c r="P127" s="28" t="s">
        <v>70</v>
      </c>
      <c r="Q127" s="28" t="s">
        <v>49</v>
      </c>
      <c r="R127" s="28" t="s">
        <v>423</v>
      </c>
      <c r="S127" s="28" t="s">
        <v>30</v>
      </c>
    </row>
    <row r="128" spans="1:19" s="57" customFormat="1" ht="12.75" customHeight="1">
      <c r="A128" s="28" t="s">
        <v>424</v>
      </c>
      <c r="B128" s="38" t="s">
        <v>425</v>
      </c>
      <c r="C128" s="22"/>
      <c r="D128" s="22"/>
      <c r="E128" s="22"/>
      <c r="F128" s="22"/>
      <c r="G128" s="40">
        <v>39114</v>
      </c>
      <c r="H128" s="40">
        <v>40209</v>
      </c>
      <c r="I128" s="35">
        <v>40816</v>
      </c>
      <c r="J128" s="42">
        <v>0</v>
      </c>
      <c r="K128" s="42">
        <v>0</v>
      </c>
      <c r="L128" s="42">
        <v>0</v>
      </c>
      <c r="M128" s="65" t="s">
        <v>426</v>
      </c>
      <c r="N128" s="123" t="s">
        <v>427</v>
      </c>
      <c r="O128" s="124" t="s">
        <v>22</v>
      </c>
      <c r="P128" s="125" t="s">
        <v>23</v>
      </c>
      <c r="Q128" s="56"/>
      <c r="R128" s="56"/>
      <c r="S128" s="50" t="s">
        <v>30</v>
      </c>
    </row>
    <row r="129" spans="1:23" s="57" customFormat="1" ht="12.75" customHeight="1">
      <c r="A129" s="86" t="s">
        <v>428</v>
      </c>
      <c r="B129" s="84" t="s">
        <v>118</v>
      </c>
      <c r="C129" s="87"/>
      <c r="D129" s="87"/>
      <c r="E129" s="87"/>
      <c r="F129" s="28" t="s">
        <v>47</v>
      </c>
      <c r="G129" s="126">
        <v>40148</v>
      </c>
      <c r="H129" s="34">
        <v>40877</v>
      </c>
      <c r="I129" s="35"/>
      <c r="J129" s="37">
        <v>146179</v>
      </c>
      <c r="K129" s="37">
        <v>0</v>
      </c>
      <c r="L129" s="37">
        <v>44857</v>
      </c>
      <c r="M129" s="38" t="s">
        <v>429</v>
      </c>
      <c r="N129" s="85" t="s">
        <v>430</v>
      </c>
      <c r="O129" s="85" t="s">
        <v>34</v>
      </c>
      <c r="P129" s="85" t="s">
        <v>35</v>
      </c>
      <c r="Q129" s="85"/>
      <c r="R129" s="85"/>
      <c r="S129" s="31" t="s">
        <v>30</v>
      </c>
      <c r="T129" s="60"/>
      <c r="U129" s="94"/>
      <c r="V129" s="94"/>
      <c r="W129" s="94"/>
    </row>
    <row r="130" spans="1:23" s="57" customFormat="1" ht="12.75" customHeight="1">
      <c r="A130" s="86" t="s">
        <v>431</v>
      </c>
      <c r="B130" s="84" t="s">
        <v>432</v>
      </c>
      <c r="C130" s="87"/>
      <c r="D130" s="87"/>
      <c r="E130" s="87"/>
      <c r="F130" s="28" t="s">
        <v>47</v>
      </c>
      <c r="G130" s="126">
        <v>40299</v>
      </c>
      <c r="H130" s="34">
        <v>40543</v>
      </c>
      <c r="I130" s="35"/>
      <c r="J130" s="37">
        <v>10000</v>
      </c>
      <c r="K130" s="37">
        <v>0</v>
      </c>
      <c r="L130" s="37">
        <v>909</v>
      </c>
      <c r="M130" s="38" t="s">
        <v>433</v>
      </c>
      <c r="N130" s="85" t="s">
        <v>434</v>
      </c>
      <c r="O130" s="85" t="s">
        <v>198</v>
      </c>
      <c r="P130" s="85" t="s">
        <v>199</v>
      </c>
      <c r="Q130" s="85"/>
      <c r="R130" s="85"/>
      <c r="S130" s="31" t="s">
        <v>51</v>
      </c>
      <c r="T130" s="60"/>
      <c r="U130" s="94"/>
      <c r="V130" s="94"/>
      <c r="W130" s="94"/>
    </row>
    <row r="131" spans="1:19" s="75" customFormat="1" ht="12.75" customHeight="1">
      <c r="A131" s="23" t="s">
        <v>435</v>
      </c>
      <c r="B131" s="39" t="s">
        <v>216</v>
      </c>
      <c r="C131" s="39"/>
      <c r="D131" s="39"/>
      <c r="E131" s="39"/>
      <c r="F131" s="22"/>
      <c r="G131" s="40">
        <v>40282</v>
      </c>
      <c r="H131" s="40">
        <v>40633</v>
      </c>
      <c r="I131" s="40">
        <v>40999</v>
      </c>
      <c r="J131" s="42">
        <v>0</v>
      </c>
      <c r="K131" s="42">
        <v>0</v>
      </c>
      <c r="L131" s="42">
        <v>0</v>
      </c>
      <c r="M131" s="24" t="s">
        <v>436</v>
      </c>
      <c r="N131" s="22" t="s">
        <v>82</v>
      </c>
      <c r="O131" s="22" t="s">
        <v>83</v>
      </c>
      <c r="P131" s="28" t="s">
        <v>23</v>
      </c>
      <c r="Q131" s="28"/>
      <c r="R131" s="28"/>
      <c r="S131" s="28" t="s">
        <v>30</v>
      </c>
    </row>
    <row r="132" spans="1:19" s="75" customFormat="1" ht="12.75" customHeight="1">
      <c r="A132" s="23" t="s">
        <v>437</v>
      </c>
      <c r="B132" s="39" t="s">
        <v>438</v>
      </c>
      <c r="C132" s="39"/>
      <c r="D132" s="39"/>
      <c r="E132" s="39"/>
      <c r="F132" s="22"/>
      <c r="G132" s="40">
        <v>39873</v>
      </c>
      <c r="H132" s="40">
        <v>40602</v>
      </c>
      <c r="I132" s="40">
        <v>40967</v>
      </c>
      <c r="J132" s="42">
        <v>0</v>
      </c>
      <c r="K132" s="42">
        <v>0</v>
      </c>
      <c r="L132" s="42">
        <v>0</v>
      </c>
      <c r="M132" s="24" t="s">
        <v>439</v>
      </c>
      <c r="N132" s="22" t="s">
        <v>28</v>
      </c>
      <c r="O132" s="22" t="s">
        <v>249</v>
      </c>
      <c r="P132" s="28" t="s">
        <v>35</v>
      </c>
      <c r="Q132" s="28"/>
      <c r="R132" s="28"/>
      <c r="S132" s="28" t="s">
        <v>30</v>
      </c>
    </row>
    <row r="133" spans="1:19" s="75" customFormat="1" ht="12.75" customHeight="1">
      <c r="A133" s="23" t="s">
        <v>440</v>
      </c>
      <c r="B133" s="39" t="s">
        <v>441</v>
      </c>
      <c r="C133" s="39"/>
      <c r="D133" s="39"/>
      <c r="E133" s="39"/>
      <c r="F133" s="22"/>
      <c r="G133" s="40">
        <v>38961</v>
      </c>
      <c r="H133" s="40">
        <v>40421</v>
      </c>
      <c r="I133" s="40">
        <v>40786</v>
      </c>
      <c r="J133" s="42">
        <v>0</v>
      </c>
      <c r="K133" s="42">
        <v>0</v>
      </c>
      <c r="L133" s="42">
        <v>0</v>
      </c>
      <c r="M133" s="24" t="s">
        <v>442</v>
      </c>
      <c r="N133" s="22" t="s">
        <v>28</v>
      </c>
      <c r="O133" s="22" t="s">
        <v>249</v>
      </c>
      <c r="P133" s="28" t="s">
        <v>35</v>
      </c>
      <c r="Q133" s="28"/>
      <c r="R133" s="28"/>
      <c r="S133" s="28" t="s">
        <v>30</v>
      </c>
    </row>
    <row r="134" spans="1:19" s="75" customFormat="1" ht="12.75" customHeight="1">
      <c r="A134" s="23" t="s">
        <v>443</v>
      </c>
      <c r="B134" s="39" t="s">
        <v>444</v>
      </c>
      <c r="C134" s="39" t="s">
        <v>216</v>
      </c>
      <c r="D134" s="39"/>
      <c r="E134" s="39"/>
      <c r="F134" s="22"/>
      <c r="G134" s="40">
        <v>39814</v>
      </c>
      <c r="H134" s="40">
        <v>40908</v>
      </c>
      <c r="I134" s="40"/>
      <c r="J134" s="42">
        <v>48923</v>
      </c>
      <c r="K134" s="42">
        <v>0</v>
      </c>
      <c r="L134" s="42">
        <v>16737</v>
      </c>
      <c r="M134" s="24" t="s">
        <v>445</v>
      </c>
      <c r="N134" s="22" t="s">
        <v>28</v>
      </c>
      <c r="O134" s="22" t="s">
        <v>83</v>
      </c>
      <c r="P134" s="28" t="s">
        <v>23</v>
      </c>
      <c r="Q134" s="28"/>
      <c r="R134" s="28"/>
      <c r="S134" s="28" t="s">
        <v>30</v>
      </c>
    </row>
    <row r="135" spans="1:19" s="75" customFormat="1" ht="12.75" customHeight="1">
      <c r="A135" s="23" t="s">
        <v>446</v>
      </c>
      <c r="B135" s="39" t="s">
        <v>301</v>
      </c>
      <c r="C135" s="39"/>
      <c r="D135" s="39"/>
      <c r="E135" s="39"/>
      <c r="F135" s="22"/>
      <c r="G135" s="40">
        <v>40479</v>
      </c>
      <c r="H135" s="40">
        <v>40843</v>
      </c>
      <c r="I135" s="40"/>
      <c r="J135" s="42">
        <v>43000</v>
      </c>
      <c r="K135" s="42">
        <v>0</v>
      </c>
      <c r="L135" s="42">
        <v>14895</v>
      </c>
      <c r="M135" s="24" t="s">
        <v>447</v>
      </c>
      <c r="N135" s="22" t="s">
        <v>82</v>
      </c>
      <c r="O135" s="22" t="s">
        <v>83</v>
      </c>
      <c r="P135" s="28" t="s">
        <v>23</v>
      </c>
      <c r="Q135" s="28"/>
      <c r="R135" s="28"/>
      <c r="S135" s="28" t="s">
        <v>30</v>
      </c>
    </row>
    <row r="136" spans="1:19" s="75" customFormat="1" ht="12.75" customHeight="1">
      <c r="A136" s="27" t="s">
        <v>448</v>
      </c>
      <c r="B136" s="24" t="s">
        <v>141</v>
      </c>
      <c r="C136" s="39"/>
      <c r="D136" s="39"/>
      <c r="E136" s="39"/>
      <c r="F136" s="22"/>
      <c r="G136" s="40">
        <v>40483</v>
      </c>
      <c r="H136" s="40">
        <v>40847</v>
      </c>
      <c r="I136" s="40"/>
      <c r="J136" s="42">
        <v>14995.999999999996</v>
      </c>
      <c r="K136" s="42">
        <v>0</v>
      </c>
      <c r="L136" s="42">
        <v>5195</v>
      </c>
      <c r="M136" s="24" t="s">
        <v>449</v>
      </c>
      <c r="N136" s="22" t="s">
        <v>450</v>
      </c>
      <c r="O136" s="22" t="s">
        <v>50</v>
      </c>
      <c r="P136" s="28" t="s">
        <v>35</v>
      </c>
      <c r="Q136" s="28"/>
      <c r="R136" s="28"/>
      <c r="S136" s="28" t="s">
        <v>30</v>
      </c>
    </row>
    <row r="137" spans="1:19" s="75" customFormat="1" ht="12.75" customHeight="1">
      <c r="A137" s="23" t="s">
        <v>451</v>
      </c>
      <c r="B137" s="39" t="s">
        <v>195</v>
      </c>
      <c r="C137" s="39"/>
      <c r="D137" s="39"/>
      <c r="E137" s="39"/>
      <c r="F137" s="22"/>
      <c r="G137" s="40">
        <v>40434</v>
      </c>
      <c r="H137" s="40">
        <v>40569</v>
      </c>
      <c r="I137" s="40"/>
      <c r="J137" s="42">
        <v>24960</v>
      </c>
      <c r="K137" s="42">
        <v>9757</v>
      </c>
      <c r="L137" s="42">
        <v>2269</v>
      </c>
      <c r="M137" s="24" t="s">
        <v>452</v>
      </c>
      <c r="N137" s="22" t="s">
        <v>453</v>
      </c>
      <c r="O137" s="22" t="s">
        <v>198</v>
      </c>
      <c r="P137" s="28" t="s">
        <v>199</v>
      </c>
      <c r="Q137" s="28"/>
      <c r="R137" s="28"/>
      <c r="S137" s="28" t="s">
        <v>24</v>
      </c>
    </row>
    <row r="138" spans="1:19" s="75" customFormat="1" ht="12.75" customHeight="1">
      <c r="A138" s="28" t="s">
        <v>454</v>
      </c>
      <c r="B138" s="24" t="s">
        <v>142</v>
      </c>
      <c r="C138" s="24" t="s">
        <v>455</v>
      </c>
      <c r="D138" s="24" t="s">
        <v>456</v>
      </c>
      <c r="E138" s="24" t="s">
        <v>457</v>
      </c>
      <c r="F138" s="22" t="s">
        <v>47</v>
      </c>
      <c r="G138" s="40">
        <v>40179</v>
      </c>
      <c r="H138" s="40">
        <v>40909</v>
      </c>
      <c r="I138" s="40"/>
      <c r="J138" s="42">
        <v>0</v>
      </c>
      <c r="K138" s="42">
        <v>0</v>
      </c>
      <c r="L138" s="42">
        <v>0</v>
      </c>
      <c r="M138" s="127" t="s">
        <v>458</v>
      </c>
      <c r="N138" s="22" t="s">
        <v>459</v>
      </c>
      <c r="O138" s="22" t="s">
        <v>50</v>
      </c>
      <c r="P138" s="28" t="s">
        <v>35</v>
      </c>
      <c r="Q138" s="28"/>
      <c r="R138" s="28"/>
      <c r="S138" s="28" t="s">
        <v>51</v>
      </c>
    </row>
    <row r="139" spans="1:19" s="75" customFormat="1" ht="12.75" customHeight="1">
      <c r="A139" s="86" t="s">
        <v>460</v>
      </c>
      <c r="B139" s="24" t="s">
        <v>461</v>
      </c>
      <c r="C139" s="87" t="s">
        <v>366</v>
      </c>
      <c r="D139" s="87"/>
      <c r="E139" s="87"/>
      <c r="F139" s="28" t="s">
        <v>47</v>
      </c>
      <c r="G139" s="40">
        <v>40190</v>
      </c>
      <c r="H139" s="40">
        <v>40543</v>
      </c>
      <c r="I139" s="40">
        <v>40816</v>
      </c>
      <c r="J139" s="54">
        <v>0</v>
      </c>
      <c r="K139" s="37">
        <v>0</v>
      </c>
      <c r="L139" s="54">
        <v>0</v>
      </c>
      <c r="M139" s="38" t="s">
        <v>462</v>
      </c>
      <c r="N139" s="22" t="s">
        <v>459</v>
      </c>
      <c r="O139" s="85" t="s">
        <v>50</v>
      </c>
      <c r="P139" s="85" t="s">
        <v>35</v>
      </c>
      <c r="Q139" s="85"/>
      <c r="R139" s="85"/>
      <c r="S139" s="31" t="s">
        <v>51</v>
      </c>
    </row>
    <row r="140" spans="1:19" s="75" customFormat="1" ht="12.75" customHeight="1">
      <c r="A140" s="23" t="s">
        <v>463</v>
      </c>
      <c r="B140" s="24" t="s">
        <v>464</v>
      </c>
      <c r="C140" s="22"/>
      <c r="D140" s="22"/>
      <c r="E140" s="22"/>
      <c r="F140" s="22" t="s">
        <v>47</v>
      </c>
      <c r="G140" s="40">
        <v>39814</v>
      </c>
      <c r="H140" s="40">
        <v>40543</v>
      </c>
      <c r="I140" s="35">
        <v>40724</v>
      </c>
      <c r="J140" s="42">
        <v>0</v>
      </c>
      <c r="K140" s="42">
        <v>0</v>
      </c>
      <c r="L140" s="42">
        <v>0</v>
      </c>
      <c r="M140" s="24" t="s">
        <v>465</v>
      </c>
      <c r="N140" s="22" t="s">
        <v>49</v>
      </c>
      <c r="O140" s="22" t="s">
        <v>50</v>
      </c>
      <c r="P140" s="28" t="s">
        <v>35</v>
      </c>
      <c r="Q140" s="22"/>
      <c r="R140" s="28"/>
      <c r="S140" s="28" t="s">
        <v>51</v>
      </c>
    </row>
    <row r="141" spans="1:19" s="75" customFormat="1" ht="12.75" customHeight="1">
      <c r="A141" s="23" t="s">
        <v>466</v>
      </c>
      <c r="B141" s="39" t="s">
        <v>225</v>
      </c>
      <c r="C141" s="39"/>
      <c r="D141" s="39"/>
      <c r="E141" s="39"/>
      <c r="F141" s="22" t="s">
        <v>47</v>
      </c>
      <c r="G141" s="40">
        <v>40141</v>
      </c>
      <c r="H141" s="40">
        <v>40939</v>
      </c>
      <c r="I141" s="35"/>
      <c r="J141" s="42">
        <v>97050</v>
      </c>
      <c r="K141" s="42">
        <v>0</v>
      </c>
      <c r="L141" s="42">
        <v>27273</v>
      </c>
      <c r="M141" s="24" t="s">
        <v>467</v>
      </c>
      <c r="N141" s="22" t="s">
        <v>248</v>
      </c>
      <c r="O141" s="85" t="s">
        <v>83</v>
      </c>
      <c r="P141" s="42" t="s">
        <v>23</v>
      </c>
      <c r="Q141" s="28"/>
      <c r="R141" s="28"/>
      <c r="S141" s="28" t="s">
        <v>30</v>
      </c>
    </row>
    <row r="142" spans="1:19" s="28" customFormat="1" ht="12.75" customHeight="1">
      <c r="A142" s="90" t="s">
        <v>468</v>
      </c>
      <c r="B142" s="39" t="s">
        <v>216</v>
      </c>
      <c r="C142" s="39" t="s">
        <v>469</v>
      </c>
      <c r="D142" s="39"/>
      <c r="E142" s="39"/>
      <c r="F142" s="22" t="s">
        <v>47</v>
      </c>
      <c r="G142" s="40">
        <v>40140</v>
      </c>
      <c r="H142" s="40">
        <v>40968</v>
      </c>
      <c r="I142" s="35"/>
      <c r="J142" s="42">
        <v>121222</v>
      </c>
      <c r="K142" s="42">
        <v>0</v>
      </c>
      <c r="L142" s="42">
        <v>41470.9012575</v>
      </c>
      <c r="M142" s="47" t="s">
        <v>470</v>
      </c>
      <c r="N142" s="22" t="s">
        <v>248</v>
      </c>
      <c r="O142" s="85" t="s">
        <v>83</v>
      </c>
      <c r="P142" s="28" t="s">
        <v>23</v>
      </c>
      <c r="S142" s="28" t="s">
        <v>30</v>
      </c>
    </row>
    <row r="143" spans="1:19" s="28" customFormat="1" ht="12.75" customHeight="1">
      <c r="A143" s="23" t="s">
        <v>471</v>
      </c>
      <c r="B143" s="39" t="s">
        <v>216</v>
      </c>
      <c r="C143" s="39"/>
      <c r="D143" s="39"/>
      <c r="E143" s="39"/>
      <c r="F143" s="22" t="s">
        <v>47</v>
      </c>
      <c r="G143" s="40">
        <v>39931</v>
      </c>
      <c r="H143" s="40">
        <v>40968</v>
      </c>
      <c r="I143" s="35"/>
      <c r="J143" s="42">
        <v>96615</v>
      </c>
      <c r="K143" s="42">
        <v>0</v>
      </c>
      <c r="L143" s="42">
        <v>33467.96804825</v>
      </c>
      <c r="M143" s="38" t="s">
        <v>472</v>
      </c>
      <c r="N143" s="22" t="s">
        <v>248</v>
      </c>
      <c r="O143" s="85" t="s">
        <v>83</v>
      </c>
      <c r="P143" s="85" t="s">
        <v>23</v>
      </c>
      <c r="S143" s="28" t="s">
        <v>30</v>
      </c>
    </row>
    <row r="144" spans="1:23" s="28" customFormat="1" ht="12.75" customHeight="1">
      <c r="A144" s="86" t="s">
        <v>473</v>
      </c>
      <c r="B144" s="24" t="s">
        <v>474</v>
      </c>
      <c r="C144" s="87" t="s">
        <v>53</v>
      </c>
      <c r="D144" s="87"/>
      <c r="E144" s="87"/>
      <c r="F144" s="28" t="s">
        <v>47</v>
      </c>
      <c r="G144" s="53">
        <v>40231</v>
      </c>
      <c r="H144" s="34">
        <v>41326</v>
      </c>
      <c r="I144" s="35"/>
      <c r="J144" s="54">
        <v>75000</v>
      </c>
      <c r="K144" s="37">
        <v>0</v>
      </c>
      <c r="L144" s="54">
        <v>23277</v>
      </c>
      <c r="M144" s="38" t="s">
        <v>475</v>
      </c>
      <c r="N144" s="85" t="s">
        <v>55</v>
      </c>
      <c r="O144" s="85" t="s">
        <v>40</v>
      </c>
      <c r="P144" s="85" t="s">
        <v>35</v>
      </c>
      <c r="Q144" s="85"/>
      <c r="R144" s="85"/>
      <c r="S144" s="31" t="s">
        <v>30</v>
      </c>
      <c r="T144" s="84"/>
      <c r="U144" s="84"/>
      <c r="V144" s="84"/>
      <c r="W144" s="84"/>
    </row>
    <row r="145" spans="1:23" s="28" customFormat="1" ht="12.75" customHeight="1">
      <c r="A145" s="86" t="s">
        <v>476</v>
      </c>
      <c r="B145" s="39" t="s">
        <v>477</v>
      </c>
      <c r="C145" s="87"/>
      <c r="D145" s="87"/>
      <c r="E145" s="87"/>
      <c r="F145" s="28" t="s">
        <v>47</v>
      </c>
      <c r="G145" s="53">
        <v>40534</v>
      </c>
      <c r="H145" s="34">
        <v>40940</v>
      </c>
      <c r="I145" s="35"/>
      <c r="J145" s="54">
        <v>81192</v>
      </c>
      <c r="K145" s="37">
        <v>0</v>
      </c>
      <c r="L145" s="54">
        <v>28125</v>
      </c>
      <c r="M145" s="38" t="s">
        <v>478</v>
      </c>
      <c r="N145" s="85" t="s">
        <v>82</v>
      </c>
      <c r="O145" s="85" t="s">
        <v>83</v>
      </c>
      <c r="P145" s="85" t="s">
        <v>23</v>
      </c>
      <c r="Q145" s="85"/>
      <c r="R145" s="85"/>
      <c r="S145" s="31" t="s">
        <v>30</v>
      </c>
      <c r="T145" s="84"/>
      <c r="U145" s="84"/>
      <c r="V145" s="84"/>
      <c r="W145" s="84"/>
    </row>
    <row r="146" spans="1:23" s="28" customFormat="1" ht="12.75" customHeight="1">
      <c r="A146" s="86" t="s">
        <v>479</v>
      </c>
      <c r="B146" s="24" t="s">
        <v>216</v>
      </c>
      <c r="C146" s="87"/>
      <c r="D146" s="87"/>
      <c r="E146" s="87"/>
      <c r="G146" s="53">
        <v>40544</v>
      </c>
      <c r="H146" s="34">
        <v>40908</v>
      </c>
      <c r="I146" s="35"/>
      <c r="J146" s="54">
        <v>69650</v>
      </c>
      <c r="K146" s="37">
        <v>0</v>
      </c>
      <c r="L146" s="54">
        <v>24127</v>
      </c>
      <c r="M146" s="38" t="s">
        <v>480</v>
      </c>
      <c r="N146" s="85" t="s">
        <v>82</v>
      </c>
      <c r="O146" s="85" t="s">
        <v>83</v>
      </c>
      <c r="P146" s="85" t="s">
        <v>23</v>
      </c>
      <c r="Q146" s="85"/>
      <c r="R146" s="85"/>
      <c r="S146" s="31" t="s">
        <v>30</v>
      </c>
      <c r="T146" s="84"/>
      <c r="U146" s="84"/>
      <c r="V146" s="84"/>
      <c r="W146" s="84"/>
    </row>
    <row r="147" spans="1:23" s="28" customFormat="1" ht="12.75" customHeight="1">
      <c r="A147" s="86" t="s">
        <v>481</v>
      </c>
      <c r="B147" s="24" t="s">
        <v>222</v>
      </c>
      <c r="C147" s="87"/>
      <c r="D147" s="87"/>
      <c r="E147" s="87"/>
      <c r="F147" s="28" t="s">
        <v>47</v>
      </c>
      <c r="G147" s="53">
        <v>40422</v>
      </c>
      <c r="H147" s="34">
        <v>40786</v>
      </c>
      <c r="I147" s="35"/>
      <c r="J147" s="54">
        <v>182465</v>
      </c>
      <c r="K147" s="37">
        <v>0</v>
      </c>
      <c r="L147" s="54">
        <v>59743</v>
      </c>
      <c r="M147" s="38" t="s">
        <v>482</v>
      </c>
      <c r="N147" s="85" t="s">
        <v>28</v>
      </c>
      <c r="O147" s="85" t="s">
        <v>83</v>
      </c>
      <c r="P147" s="85" t="s">
        <v>23</v>
      </c>
      <c r="Q147" s="85" t="s">
        <v>483</v>
      </c>
      <c r="R147" s="85" t="s">
        <v>484</v>
      </c>
      <c r="S147" s="31" t="s">
        <v>30</v>
      </c>
      <c r="T147" s="84"/>
      <c r="U147" s="84"/>
      <c r="V147" s="84"/>
      <c r="W147" s="84"/>
    </row>
    <row r="148" spans="1:19" s="28" customFormat="1" ht="12.75" customHeight="1">
      <c r="A148" s="27" t="s">
        <v>485</v>
      </c>
      <c r="B148" s="24" t="s">
        <v>195</v>
      </c>
      <c r="F148" s="22" t="s">
        <v>47</v>
      </c>
      <c r="G148" s="79">
        <v>40084</v>
      </c>
      <c r="H148" s="46">
        <v>40543</v>
      </c>
      <c r="I148" s="35">
        <v>40908</v>
      </c>
      <c r="J148" s="59">
        <v>0</v>
      </c>
      <c r="K148" s="42">
        <v>0</v>
      </c>
      <c r="L148" s="59">
        <v>0</v>
      </c>
      <c r="M148" s="128" t="s">
        <v>486</v>
      </c>
      <c r="N148" s="28" t="s">
        <v>487</v>
      </c>
      <c r="O148" s="42" t="s">
        <v>488</v>
      </c>
      <c r="P148" s="42" t="s">
        <v>199</v>
      </c>
      <c r="Q148" s="22"/>
      <c r="S148" s="28" t="s">
        <v>24</v>
      </c>
    </row>
    <row r="149" spans="1:19" s="28" customFormat="1" ht="12.75" customHeight="1">
      <c r="A149" s="27" t="s">
        <v>489</v>
      </c>
      <c r="B149" s="45" t="s">
        <v>195</v>
      </c>
      <c r="F149" s="22"/>
      <c r="G149" s="79">
        <v>40544</v>
      </c>
      <c r="H149" s="46">
        <v>40908</v>
      </c>
      <c r="I149" s="35"/>
      <c r="J149" s="59">
        <v>566091.7856000001</v>
      </c>
      <c r="K149" s="42">
        <v>221290.42528</v>
      </c>
      <c r="L149" s="59">
        <v>51462.8896</v>
      </c>
      <c r="M149" s="128" t="s">
        <v>490</v>
      </c>
      <c r="N149" s="22" t="s">
        <v>491</v>
      </c>
      <c r="O149" s="42" t="s">
        <v>488</v>
      </c>
      <c r="P149" s="42" t="s">
        <v>199</v>
      </c>
      <c r="Q149" s="22"/>
      <c r="S149" s="28" t="s">
        <v>51</v>
      </c>
    </row>
    <row r="150" spans="1:19" s="28" customFormat="1" ht="12.75" customHeight="1">
      <c r="A150" s="23" t="s">
        <v>492</v>
      </c>
      <c r="B150" s="39" t="s">
        <v>87</v>
      </c>
      <c r="C150" s="39"/>
      <c r="D150" s="39"/>
      <c r="E150" s="39"/>
      <c r="F150" s="22" t="s">
        <v>47</v>
      </c>
      <c r="G150" s="40">
        <v>39629</v>
      </c>
      <c r="H150" s="40">
        <v>40543</v>
      </c>
      <c r="I150" s="35">
        <v>40633</v>
      </c>
      <c r="J150" s="42">
        <v>0</v>
      </c>
      <c r="K150" s="42">
        <v>0</v>
      </c>
      <c r="L150" s="42">
        <v>0</v>
      </c>
      <c r="M150" s="65" t="s">
        <v>493</v>
      </c>
      <c r="N150" s="124" t="s">
        <v>494</v>
      </c>
      <c r="O150" s="124" t="s">
        <v>91</v>
      </c>
      <c r="P150" s="125" t="s">
        <v>35</v>
      </c>
      <c r="Q150" s="50"/>
      <c r="R150" s="129"/>
      <c r="S150" s="50" t="s">
        <v>24</v>
      </c>
    </row>
    <row r="151" spans="1:23" s="57" customFormat="1" ht="12.75" customHeight="1">
      <c r="A151" s="36" t="s">
        <v>495</v>
      </c>
      <c r="B151" s="39" t="s">
        <v>496</v>
      </c>
      <c r="C151" s="39" t="s">
        <v>497</v>
      </c>
      <c r="D151" s="39" t="s">
        <v>498</v>
      </c>
      <c r="E151" s="39" t="s">
        <v>288</v>
      </c>
      <c r="F151" s="22" t="s">
        <v>47</v>
      </c>
      <c r="G151" s="40">
        <v>39644</v>
      </c>
      <c r="H151" s="40">
        <v>40602</v>
      </c>
      <c r="I151" s="40">
        <v>40968</v>
      </c>
      <c r="J151" s="42">
        <v>599887</v>
      </c>
      <c r="K151" s="42">
        <v>51001</v>
      </c>
      <c r="L151" s="42">
        <v>62584</v>
      </c>
      <c r="M151" s="24" t="s">
        <v>499</v>
      </c>
      <c r="N151" s="22" t="s">
        <v>248</v>
      </c>
      <c r="O151" s="22" t="s">
        <v>22</v>
      </c>
      <c r="P151" s="28" t="s">
        <v>23</v>
      </c>
      <c r="Q151" s="22"/>
      <c r="R151" s="28"/>
      <c r="S151" s="28" t="s">
        <v>30</v>
      </c>
      <c r="T151" s="60"/>
      <c r="U151" s="60"/>
      <c r="V151" s="60"/>
      <c r="W151" s="60"/>
    </row>
    <row r="152" spans="1:23" s="57" customFormat="1" ht="12.75" customHeight="1">
      <c r="A152" s="23" t="s">
        <v>18</v>
      </c>
      <c r="B152" s="39" t="s">
        <v>19</v>
      </c>
      <c r="C152" s="39"/>
      <c r="D152" s="39"/>
      <c r="E152" s="39"/>
      <c r="F152" s="22" t="s">
        <v>47</v>
      </c>
      <c r="G152" s="40">
        <v>39995</v>
      </c>
      <c r="H152" s="40">
        <v>40359</v>
      </c>
      <c r="I152" s="40">
        <v>40786</v>
      </c>
      <c r="J152" s="42">
        <v>11989</v>
      </c>
      <c r="K152" s="42">
        <v>0</v>
      </c>
      <c r="L152" s="42">
        <v>4153</v>
      </c>
      <c r="M152" s="24" t="s">
        <v>20</v>
      </c>
      <c r="N152" s="22" t="s">
        <v>21</v>
      </c>
      <c r="O152" s="22" t="s">
        <v>22</v>
      </c>
      <c r="P152" s="28" t="s">
        <v>23</v>
      </c>
      <c r="Q152" s="28"/>
      <c r="R152" s="28"/>
      <c r="S152" s="28" t="s">
        <v>24</v>
      </c>
      <c r="T152" s="60"/>
      <c r="U152" s="28"/>
      <c r="V152" s="28"/>
      <c r="W152" s="28"/>
    </row>
    <row r="153" spans="1:23" s="57" customFormat="1" ht="12.75" customHeight="1">
      <c r="A153" s="130" t="s">
        <v>500</v>
      </c>
      <c r="B153" s="131" t="s">
        <v>501</v>
      </c>
      <c r="C153" s="132" t="s">
        <v>502</v>
      </c>
      <c r="D153" s="132"/>
      <c r="E153" s="132"/>
      <c r="F153" s="133"/>
      <c r="G153" s="133">
        <v>40422</v>
      </c>
      <c r="H153" s="133">
        <v>41517</v>
      </c>
      <c r="I153" s="133"/>
      <c r="J153" s="135">
        <v>6000</v>
      </c>
      <c r="K153" s="135">
        <v>1344</v>
      </c>
      <c r="L153" s="135">
        <v>2544</v>
      </c>
      <c r="M153" s="136" t="s">
        <v>503</v>
      </c>
      <c r="N153" s="134" t="s">
        <v>28</v>
      </c>
      <c r="O153" s="134" t="s">
        <v>249</v>
      </c>
      <c r="P153" s="137" t="s">
        <v>35</v>
      </c>
      <c r="Q153" s="138"/>
      <c r="R153" s="138"/>
      <c r="S153" s="134" t="s">
        <v>30</v>
      </c>
      <c r="T153" s="131"/>
      <c r="U153" s="131"/>
      <c r="V153" s="28"/>
      <c r="W153" s="28"/>
    </row>
    <row r="154" spans="1:23" s="60" customFormat="1" ht="12.75" customHeight="1">
      <c r="A154" s="140" t="s">
        <v>504</v>
      </c>
      <c r="B154" s="141" t="s">
        <v>505</v>
      </c>
      <c r="C154" s="142"/>
      <c r="D154" s="141"/>
      <c r="E154" s="141"/>
      <c r="F154" s="143"/>
      <c r="G154" s="143">
        <v>40389</v>
      </c>
      <c r="H154" s="143">
        <v>40753</v>
      </c>
      <c r="I154" s="139"/>
      <c r="J154" s="144">
        <v>1333</v>
      </c>
      <c r="K154" s="144">
        <v>0</v>
      </c>
      <c r="L154" s="144">
        <v>461</v>
      </c>
      <c r="M154" s="145" t="s">
        <v>506</v>
      </c>
      <c r="N154" s="146" t="s">
        <v>507</v>
      </c>
      <c r="O154" s="146" t="s">
        <v>34</v>
      </c>
      <c r="P154" s="147" t="s">
        <v>35</v>
      </c>
      <c r="Q154" s="146" t="s">
        <v>508</v>
      </c>
      <c r="R154" s="146"/>
      <c r="S154" s="146" t="s">
        <v>30</v>
      </c>
      <c r="T154" s="141"/>
      <c r="U154" s="141"/>
      <c r="V154" s="28"/>
      <c r="W154" s="28"/>
    </row>
    <row r="155" spans="1:23" s="60" customFormat="1" ht="12.75" customHeight="1">
      <c r="A155" s="149" t="s">
        <v>509</v>
      </c>
      <c r="B155" s="151" t="s">
        <v>46</v>
      </c>
      <c r="C155" s="152"/>
      <c r="D155" s="153"/>
      <c r="E155" s="153"/>
      <c r="F155" s="154"/>
      <c r="G155" s="224">
        <v>40452</v>
      </c>
      <c r="H155" s="224">
        <v>40816</v>
      </c>
      <c r="I155" s="150"/>
      <c r="J155" s="155">
        <v>13909</v>
      </c>
      <c r="K155" s="155">
        <v>3909.09</v>
      </c>
      <c r="L155" s="155">
        <v>4818.18</v>
      </c>
      <c r="M155" s="156" t="s">
        <v>510</v>
      </c>
      <c r="N155" s="157" t="s">
        <v>49</v>
      </c>
      <c r="O155" s="157" t="s">
        <v>50</v>
      </c>
      <c r="P155" s="158" t="s">
        <v>35</v>
      </c>
      <c r="Q155" s="159" t="s">
        <v>511</v>
      </c>
      <c r="R155" s="151"/>
      <c r="S155" s="157" t="s">
        <v>51</v>
      </c>
      <c r="T155" s="153"/>
      <c r="U155" s="153"/>
      <c r="V155" s="28"/>
      <c r="W155" s="28"/>
    </row>
    <row r="156" spans="1:23" s="57" customFormat="1" ht="12.75" customHeight="1">
      <c r="A156" s="27" t="s">
        <v>512</v>
      </c>
      <c r="B156" s="24" t="s">
        <v>141</v>
      </c>
      <c r="C156" s="24"/>
      <c r="D156" s="24"/>
      <c r="E156" s="24"/>
      <c r="F156" s="33" t="s">
        <v>47</v>
      </c>
      <c r="G156" s="40">
        <v>40179</v>
      </c>
      <c r="H156" s="40">
        <v>40724</v>
      </c>
      <c r="I156" s="32"/>
      <c r="J156" s="42">
        <v>20405.992296864002</v>
      </c>
      <c r="K156" s="42">
        <v>6729.106079683201</v>
      </c>
      <c r="L156" s="42">
        <v>1564.9083906240003</v>
      </c>
      <c r="M156" s="43" t="s">
        <v>513</v>
      </c>
      <c r="N156" s="22" t="s">
        <v>459</v>
      </c>
      <c r="O156" s="31" t="s">
        <v>50</v>
      </c>
      <c r="P156" s="28" t="s">
        <v>35</v>
      </c>
      <c r="Q156" s="22" t="s">
        <v>250</v>
      </c>
      <c r="R156" s="31" t="s">
        <v>514</v>
      </c>
      <c r="S156" s="31" t="s">
        <v>51</v>
      </c>
      <c r="T156" s="60"/>
      <c r="U156" s="60"/>
      <c r="V156" s="60"/>
      <c r="W156" s="60"/>
    </row>
    <row r="157" spans="1:248" s="57" customFormat="1" ht="12.75" customHeight="1">
      <c r="A157" s="56" t="s">
        <v>515</v>
      </c>
      <c r="B157" s="24" t="s">
        <v>516</v>
      </c>
      <c r="C157" s="51"/>
      <c r="D157" s="28"/>
      <c r="E157" s="28"/>
      <c r="F157" s="56" t="s">
        <v>47</v>
      </c>
      <c r="G157" s="35">
        <v>39356</v>
      </c>
      <c r="H157" s="35">
        <v>41182</v>
      </c>
      <c r="I157" s="35"/>
      <c r="J157" s="54">
        <v>10653</v>
      </c>
      <c r="K157" s="54">
        <v>0</v>
      </c>
      <c r="L157" s="54">
        <v>3645</v>
      </c>
      <c r="M157" s="43" t="s">
        <v>517</v>
      </c>
      <c r="N157" s="22" t="s">
        <v>248</v>
      </c>
      <c r="O157" s="31" t="s">
        <v>101</v>
      </c>
      <c r="P157" s="32" t="s">
        <v>23</v>
      </c>
      <c r="Q157" s="22" t="s">
        <v>518</v>
      </c>
      <c r="R157" s="22" t="s">
        <v>519</v>
      </c>
      <c r="S157" s="28" t="s">
        <v>30</v>
      </c>
      <c r="T157" s="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  <c r="DX157" s="160"/>
      <c r="DY157" s="160"/>
      <c r="DZ157" s="160"/>
      <c r="EA157" s="160"/>
      <c r="EB157" s="160"/>
      <c r="EC157" s="160"/>
      <c r="ED157" s="160"/>
      <c r="EE157" s="160"/>
      <c r="EF157" s="160"/>
      <c r="EG157" s="160"/>
      <c r="EH157" s="160"/>
      <c r="EI157" s="160"/>
      <c r="EJ157" s="160"/>
      <c r="EK157" s="160"/>
      <c r="EL157" s="160"/>
      <c r="EM157" s="160"/>
      <c r="EN157" s="160"/>
      <c r="EO157" s="160"/>
      <c r="EP157" s="160"/>
      <c r="EQ157" s="160"/>
      <c r="ER157" s="160"/>
      <c r="ES157" s="160"/>
      <c r="ET157" s="160"/>
      <c r="EU157" s="160"/>
      <c r="EV157" s="160"/>
      <c r="EW157" s="160"/>
      <c r="EX157" s="160"/>
      <c r="EY157" s="160"/>
      <c r="EZ157" s="160"/>
      <c r="FA157" s="160"/>
      <c r="FB157" s="160"/>
      <c r="FC157" s="160"/>
      <c r="FD157" s="160"/>
      <c r="FE157" s="160"/>
      <c r="FF157" s="160"/>
      <c r="FG157" s="160"/>
      <c r="FH157" s="160"/>
      <c r="FI157" s="160"/>
      <c r="FJ157" s="160"/>
      <c r="FK157" s="160"/>
      <c r="FL157" s="160"/>
      <c r="FM157" s="160"/>
      <c r="FN157" s="160"/>
      <c r="FO157" s="160"/>
      <c r="FP157" s="160"/>
      <c r="FQ157" s="160"/>
      <c r="FR157" s="160"/>
      <c r="FS157" s="160"/>
      <c r="FT157" s="160"/>
      <c r="FU157" s="160"/>
      <c r="FV157" s="160"/>
      <c r="FW157" s="160"/>
      <c r="FX157" s="160"/>
      <c r="FY157" s="160"/>
      <c r="FZ157" s="160"/>
      <c r="GA157" s="160"/>
      <c r="GB157" s="160"/>
      <c r="GC157" s="160"/>
      <c r="GD157" s="160"/>
      <c r="GE157" s="160"/>
      <c r="GF157" s="160"/>
      <c r="GG157" s="160"/>
      <c r="GH157" s="160"/>
      <c r="GI157" s="160"/>
      <c r="GJ157" s="160"/>
      <c r="GK157" s="160"/>
      <c r="GL157" s="160"/>
      <c r="GM157" s="160"/>
      <c r="GN157" s="160"/>
      <c r="GO157" s="160"/>
      <c r="GP157" s="160"/>
      <c r="GQ157" s="160"/>
      <c r="GR157" s="160"/>
      <c r="GS157" s="160"/>
      <c r="GT157" s="160"/>
      <c r="GU157" s="160"/>
      <c r="GV157" s="160"/>
      <c r="GW157" s="160"/>
      <c r="GX157" s="160"/>
      <c r="GY157" s="160"/>
      <c r="GZ157" s="160"/>
      <c r="HA157" s="160"/>
      <c r="HB157" s="160"/>
      <c r="HC157" s="160"/>
      <c r="HD157" s="160"/>
      <c r="HE157" s="160"/>
      <c r="HF157" s="160"/>
      <c r="HG157" s="160"/>
      <c r="HH157" s="160"/>
      <c r="HI157" s="160"/>
      <c r="HJ157" s="160"/>
      <c r="HK157" s="160"/>
      <c r="HL157" s="160"/>
      <c r="HM157" s="160"/>
      <c r="HN157" s="160"/>
      <c r="HO157" s="160"/>
      <c r="HP157" s="160"/>
      <c r="HQ157" s="160"/>
      <c r="HR157" s="160"/>
      <c r="HS157" s="160"/>
      <c r="HT157" s="160"/>
      <c r="HU157" s="160"/>
      <c r="HV157" s="160"/>
      <c r="HW157" s="160"/>
      <c r="HX157" s="160"/>
      <c r="HY157" s="160"/>
      <c r="HZ157" s="160"/>
      <c r="IA157" s="160"/>
      <c r="IB157" s="160"/>
      <c r="IC157" s="160"/>
      <c r="ID157" s="160"/>
      <c r="IE157" s="160"/>
      <c r="IF157" s="160"/>
      <c r="IG157" s="160"/>
      <c r="IH157" s="160"/>
      <c r="II157" s="160"/>
      <c r="IJ157" s="160"/>
      <c r="IK157" s="160"/>
      <c r="IL157" s="160"/>
      <c r="IM157" s="160"/>
      <c r="IN157" s="160"/>
    </row>
    <row r="158" spans="1:23" s="57" customFormat="1" ht="12.75" customHeight="1">
      <c r="A158" s="23" t="s">
        <v>520</v>
      </c>
      <c r="B158" s="39" t="s">
        <v>222</v>
      </c>
      <c r="C158" s="39"/>
      <c r="D158" s="39"/>
      <c r="E158" s="39"/>
      <c r="F158" s="22"/>
      <c r="G158" s="40">
        <v>39508</v>
      </c>
      <c r="H158" s="40">
        <v>40512</v>
      </c>
      <c r="I158" s="40">
        <v>40694</v>
      </c>
      <c r="J158" s="42">
        <v>0</v>
      </c>
      <c r="K158" s="42">
        <v>0</v>
      </c>
      <c r="L158" s="42">
        <v>0</v>
      </c>
      <c r="M158" s="24" t="s">
        <v>521</v>
      </c>
      <c r="N158" s="85" t="s">
        <v>106</v>
      </c>
      <c r="O158" s="22" t="s">
        <v>83</v>
      </c>
      <c r="P158" s="28" t="s">
        <v>23</v>
      </c>
      <c r="Q158" s="28"/>
      <c r="R158" s="28"/>
      <c r="S158" s="28" t="s">
        <v>30</v>
      </c>
      <c r="T158" s="60"/>
      <c r="U158" s="28"/>
      <c r="V158" s="28"/>
      <c r="W158" s="28"/>
    </row>
    <row r="159" spans="1:23" s="57" customFormat="1" ht="12.75" customHeight="1">
      <c r="A159" s="23" t="s">
        <v>522</v>
      </c>
      <c r="B159" s="39" t="s">
        <v>469</v>
      </c>
      <c r="C159" s="39"/>
      <c r="D159" s="39"/>
      <c r="E159" s="39"/>
      <c r="F159" s="22"/>
      <c r="G159" s="40">
        <v>39506</v>
      </c>
      <c r="H159" s="40">
        <v>40601</v>
      </c>
      <c r="I159" s="40">
        <v>40966</v>
      </c>
      <c r="J159" s="42">
        <v>0</v>
      </c>
      <c r="K159" s="42">
        <v>0</v>
      </c>
      <c r="L159" s="42">
        <v>0</v>
      </c>
      <c r="M159" s="24" t="s">
        <v>523</v>
      </c>
      <c r="N159" s="85" t="s">
        <v>82</v>
      </c>
      <c r="O159" s="22" t="s">
        <v>83</v>
      </c>
      <c r="P159" s="28" t="s">
        <v>23</v>
      </c>
      <c r="Q159" s="28"/>
      <c r="R159" s="28"/>
      <c r="S159" s="28" t="s">
        <v>30</v>
      </c>
      <c r="T159" s="60"/>
      <c r="U159" s="28"/>
      <c r="V159" s="28"/>
      <c r="W159" s="28"/>
    </row>
    <row r="160" spans="1:19" s="28" customFormat="1" ht="12.75" customHeight="1">
      <c r="A160" s="27" t="s">
        <v>43</v>
      </c>
      <c r="B160" s="24" t="s">
        <v>37</v>
      </c>
      <c r="C160" s="39" t="s">
        <v>88</v>
      </c>
      <c r="D160" s="24"/>
      <c r="E160" s="39"/>
      <c r="F160" s="22"/>
      <c r="G160" s="40">
        <v>40374</v>
      </c>
      <c r="H160" s="40">
        <v>41455</v>
      </c>
      <c r="I160" s="40"/>
      <c r="J160" s="42">
        <v>8000</v>
      </c>
      <c r="K160" s="42">
        <v>1792</v>
      </c>
      <c r="L160" s="42">
        <v>1600</v>
      </c>
      <c r="M160" s="43" t="s">
        <v>524</v>
      </c>
      <c r="N160" s="31" t="s">
        <v>28</v>
      </c>
      <c r="O160" s="31" t="s">
        <v>40</v>
      </c>
      <c r="P160" s="28" t="s">
        <v>35</v>
      </c>
      <c r="Q160" s="22"/>
      <c r="S160" s="31" t="s">
        <v>30</v>
      </c>
    </row>
    <row r="161" spans="1:19" s="28" customFormat="1" ht="12.75" customHeight="1">
      <c r="A161" s="23" t="s">
        <v>525</v>
      </c>
      <c r="B161" s="39" t="s">
        <v>526</v>
      </c>
      <c r="C161" s="39"/>
      <c r="D161" s="39"/>
      <c r="E161" s="39"/>
      <c r="F161" s="22" t="s">
        <v>47</v>
      </c>
      <c r="G161" s="40">
        <v>39384</v>
      </c>
      <c r="H161" s="40">
        <v>40724</v>
      </c>
      <c r="I161" s="40"/>
      <c r="J161" s="42">
        <v>13250</v>
      </c>
      <c r="K161" s="42">
        <v>0</v>
      </c>
      <c r="L161" s="42">
        <v>0</v>
      </c>
      <c r="M161" s="24" t="s">
        <v>527</v>
      </c>
      <c r="N161" s="22" t="s">
        <v>21</v>
      </c>
      <c r="O161" s="22" t="s">
        <v>22</v>
      </c>
      <c r="P161" s="28" t="s">
        <v>23</v>
      </c>
      <c r="S161" s="28" t="s">
        <v>24</v>
      </c>
    </row>
    <row r="162" spans="1:19" s="28" customFormat="1" ht="12.75" customHeight="1">
      <c r="A162" s="23" t="s">
        <v>528</v>
      </c>
      <c r="B162" s="39" t="s">
        <v>529</v>
      </c>
      <c r="C162" s="39" t="s">
        <v>530</v>
      </c>
      <c r="D162" s="39" t="s">
        <v>531</v>
      </c>
      <c r="E162" s="39" t="s">
        <v>532</v>
      </c>
      <c r="F162" s="22"/>
      <c r="G162" s="40">
        <v>40570</v>
      </c>
      <c r="H162" s="40">
        <v>41301</v>
      </c>
      <c r="I162" s="40"/>
      <c r="J162" s="42">
        <v>964000</v>
      </c>
      <c r="K162" s="42"/>
      <c r="L162" s="42">
        <v>302413</v>
      </c>
      <c r="M162" s="24" t="s">
        <v>533</v>
      </c>
      <c r="N162" s="22" t="s">
        <v>487</v>
      </c>
      <c r="O162" s="22" t="s">
        <v>534</v>
      </c>
      <c r="P162" s="28" t="s">
        <v>35</v>
      </c>
      <c r="S162" s="28" t="s">
        <v>24</v>
      </c>
    </row>
    <row r="163" spans="1:19" s="28" customFormat="1" ht="12.75" customHeight="1">
      <c r="A163" s="23" t="s">
        <v>535</v>
      </c>
      <c r="B163" s="39" t="s">
        <v>195</v>
      </c>
      <c r="C163" s="39"/>
      <c r="D163" s="39"/>
      <c r="E163" s="39"/>
      <c r="F163" s="22"/>
      <c r="G163" s="40">
        <v>40570</v>
      </c>
      <c r="H163" s="40">
        <v>40995</v>
      </c>
      <c r="I163" s="40"/>
      <c r="J163" s="42">
        <v>325000</v>
      </c>
      <c r="K163" s="42"/>
      <c r="L163" s="42">
        <v>112582</v>
      </c>
      <c r="M163" s="24" t="s">
        <v>536</v>
      </c>
      <c r="N163" s="22" t="s">
        <v>487</v>
      </c>
      <c r="O163" s="22" t="s">
        <v>198</v>
      </c>
      <c r="P163" s="28" t="s">
        <v>199</v>
      </c>
      <c r="S163" s="28" t="s">
        <v>24</v>
      </c>
    </row>
    <row r="164" spans="1:19" s="28" customFormat="1" ht="12.75" customHeight="1">
      <c r="A164" s="23" t="s">
        <v>537</v>
      </c>
      <c r="B164" s="39" t="s">
        <v>195</v>
      </c>
      <c r="C164" s="39"/>
      <c r="D164" s="39"/>
      <c r="E164" s="39"/>
      <c r="F164" s="22"/>
      <c r="G164" s="40">
        <v>40205</v>
      </c>
      <c r="H164" s="40">
        <v>41117</v>
      </c>
      <c r="I164" s="40"/>
      <c r="J164" s="42">
        <v>220000</v>
      </c>
      <c r="K164" s="42"/>
      <c r="L164" s="42">
        <v>76209</v>
      </c>
      <c r="M164" s="24" t="s">
        <v>538</v>
      </c>
      <c r="N164" s="22" t="s">
        <v>487</v>
      </c>
      <c r="O164" s="22" t="s">
        <v>198</v>
      </c>
      <c r="P164" s="28" t="s">
        <v>199</v>
      </c>
      <c r="S164" s="28" t="s">
        <v>24</v>
      </c>
    </row>
    <row r="165" spans="1:19" s="28" customFormat="1" ht="12.75" customHeight="1">
      <c r="A165" s="23" t="s">
        <v>539</v>
      </c>
      <c r="B165" s="39" t="s">
        <v>269</v>
      </c>
      <c r="C165" s="39"/>
      <c r="D165" s="39"/>
      <c r="E165" s="39"/>
      <c r="F165" s="22" t="s">
        <v>47</v>
      </c>
      <c r="G165" s="40">
        <v>40483</v>
      </c>
      <c r="H165" s="40">
        <v>40847</v>
      </c>
      <c r="I165" s="40"/>
      <c r="J165" s="42">
        <v>58109</v>
      </c>
      <c r="K165" s="42">
        <v>0</v>
      </c>
      <c r="L165" s="42">
        <v>19879</v>
      </c>
      <c r="M165" s="24" t="s">
        <v>540</v>
      </c>
      <c r="N165" s="22" t="s">
        <v>28</v>
      </c>
      <c r="O165" s="22" t="s">
        <v>83</v>
      </c>
      <c r="P165" s="28" t="s">
        <v>23</v>
      </c>
      <c r="Q165" s="22" t="s">
        <v>483</v>
      </c>
      <c r="R165" s="22" t="s">
        <v>541</v>
      </c>
      <c r="S165" s="28" t="s">
        <v>30</v>
      </c>
    </row>
    <row r="166" spans="1:19" s="28" customFormat="1" ht="12.75" customHeight="1">
      <c r="A166" s="23" t="s">
        <v>542</v>
      </c>
      <c r="B166" s="39" t="s">
        <v>195</v>
      </c>
      <c r="C166" s="39"/>
      <c r="D166" s="39"/>
      <c r="E166" s="39"/>
      <c r="F166" s="22" t="s">
        <v>47</v>
      </c>
      <c r="G166" s="40">
        <v>40252</v>
      </c>
      <c r="H166" s="40">
        <v>40574</v>
      </c>
      <c r="I166" s="40"/>
      <c r="J166" s="42">
        <v>27500</v>
      </c>
      <c r="K166" s="42">
        <v>0</v>
      </c>
      <c r="L166" s="42">
        <v>9526</v>
      </c>
      <c r="M166" s="24" t="s">
        <v>543</v>
      </c>
      <c r="N166" s="22" t="s">
        <v>544</v>
      </c>
      <c r="O166" s="22" t="s">
        <v>198</v>
      </c>
      <c r="P166" s="28" t="s">
        <v>199</v>
      </c>
      <c r="Q166" s="22"/>
      <c r="R166" s="22"/>
      <c r="S166" s="28" t="s">
        <v>24</v>
      </c>
    </row>
    <row r="167" spans="1:19" s="28" customFormat="1" ht="12.75" customHeight="1">
      <c r="A167" s="27" t="s">
        <v>215</v>
      </c>
      <c r="B167" s="39" t="s">
        <v>216</v>
      </c>
      <c r="C167" s="39"/>
      <c r="D167" s="39"/>
      <c r="E167" s="39"/>
      <c r="F167" s="22"/>
      <c r="G167" s="40">
        <v>39630</v>
      </c>
      <c r="H167" s="40">
        <v>40724</v>
      </c>
      <c r="I167" s="40">
        <v>41090</v>
      </c>
      <c r="J167" s="42">
        <v>0</v>
      </c>
      <c r="K167" s="42">
        <v>0</v>
      </c>
      <c r="L167" s="42">
        <v>0</v>
      </c>
      <c r="M167" s="80" t="s">
        <v>217</v>
      </c>
      <c r="N167" s="22" t="s">
        <v>82</v>
      </c>
      <c r="O167" s="22" t="s">
        <v>83</v>
      </c>
      <c r="P167" s="28" t="s">
        <v>23</v>
      </c>
      <c r="Q167" s="22"/>
      <c r="R167" s="22"/>
      <c r="S167" s="28" t="s">
        <v>30</v>
      </c>
    </row>
    <row r="168" spans="1:19" s="28" customFormat="1" ht="12.75" customHeight="1">
      <c r="A168" s="23" t="s">
        <v>545</v>
      </c>
      <c r="B168" s="39" t="s">
        <v>546</v>
      </c>
      <c r="C168" s="39"/>
      <c r="D168" s="39"/>
      <c r="E168" s="39"/>
      <c r="F168" s="22"/>
      <c r="G168" s="40">
        <v>40406</v>
      </c>
      <c r="H168" s="40">
        <v>40954</v>
      </c>
      <c r="I168" s="40"/>
      <c r="J168" s="42">
        <v>160132</v>
      </c>
      <c r="K168" s="42">
        <v>0</v>
      </c>
      <c r="L168" s="42">
        <v>51937</v>
      </c>
      <c r="M168" s="24" t="s">
        <v>547</v>
      </c>
      <c r="N168" s="22" t="s">
        <v>114</v>
      </c>
      <c r="O168" s="22" t="s">
        <v>40</v>
      </c>
      <c r="P168" s="28" t="s">
        <v>35</v>
      </c>
      <c r="Q168" s="22" t="s">
        <v>548</v>
      </c>
      <c r="R168" s="22" t="s">
        <v>549</v>
      </c>
      <c r="S168" s="28" t="s">
        <v>30</v>
      </c>
    </row>
    <row r="169" spans="1:19" s="28" customFormat="1" ht="12.75" customHeight="1">
      <c r="A169" s="27" t="s">
        <v>550</v>
      </c>
      <c r="B169" s="39" t="s">
        <v>551</v>
      </c>
      <c r="C169" s="39"/>
      <c r="D169" s="39"/>
      <c r="E169" s="39"/>
      <c r="F169" s="22" t="s">
        <v>47</v>
      </c>
      <c r="G169" s="40">
        <v>40118</v>
      </c>
      <c r="H169" s="40">
        <v>41639</v>
      </c>
      <c r="I169" s="40"/>
      <c r="J169" s="42">
        <v>49223</v>
      </c>
      <c r="K169" s="42">
        <v>0</v>
      </c>
      <c r="L169" s="42">
        <v>17051</v>
      </c>
      <c r="M169" s="162" t="s">
        <v>552</v>
      </c>
      <c r="N169" s="22" t="s">
        <v>553</v>
      </c>
      <c r="O169" s="22" t="s">
        <v>554</v>
      </c>
      <c r="P169" s="28" t="s">
        <v>23</v>
      </c>
      <c r="Q169" s="22"/>
      <c r="R169" s="22"/>
      <c r="S169" s="28" t="s">
        <v>30</v>
      </c>
    </row>
    <row r="170" spans="1:19" s="28" customFormat="1" ht="12.75" customHeight="1">
      <c r="A170" s="23" t="s">
        <v>268</v>
      </c>
      <c r="B170" s="24" t="s">
        <v>269</v>
      </c>
      <c r="C170" s="24"/>
      <c r="D170" s="24"/>
      <c r="E170" s="24"/>
      <c r="F170" s="22" t="s">
        <v>47</v>
      </c>
      <c r="G170" s="40">
        <v>39814</v>
      </c>
      <c r="H170" s="40">
        <v>41105</v>
      </c>
      <c r="I170" s="40"/>
      <c r="J170" s="42">
        <v>581736</v>
      </c>
      <c r="K170" s="42">
        <v>0</v>
      </c>
      <c r="L170" s="42">
        <v>21073</v>
      </c>
      <c r="M170" s="24" t="s">
        <v>270</v>
      </c>
      <c r="N170" s="22" t="s">
        <v>82</v>
      </c>
      <c r="O170" s="22" t="s">
        <v>83</v>
      </c>
      <c r="P170" s="28" t="s">
        <v>23</v>
      </c>
      <c r="Q170" s="28" t="s">
        <v>271</v>
      </c>
      <c r="R170" s="28">
        <v>937836</v>
      </c>
      <c r="S170" s="28" t="s">
        <v>30</v>
      </c>
    </row>
    <row r="171" spans="1:23" s="57" customFormat="1" ht="12.75" customHeight="1">
      <c r="A171" s="86" t="s">
        <v>240</v>
      </c>
      <c r="B171" s="87" t="s">
        <v>241</v>
      </c>
      <c r="C171" s="88" t="s">
        <v>555</v>
      </c>
      <c r="D171" s="88" t="s">
        <v>556</v>
      </c>
      <c r="E171" s="88" t="s">
        <v>557</v>
      </c>
      <c r="F171" s="34"/>
      <c r="G171" s="53">
        <v>40059</v>
      </c>
      <c r="H171" s="53">
        <v>40604</v>
      </c>
      <c r="I171" s="35">
        <v>40696</v>
      </c>
      <c r="J171" s="89">
        <v>0</v>
      </c>
      <c r="K171" s="37">
        <v>0</v>
      </c>
      <c r="L171" s="37">
        <v>0</v>
      </c>
      <c r="M171" s="38" t="s">
        <v>245</v>
      </c>
      <c r="N171" s="85" t="s">
        <v>61</v>
      </c>
      <c r="O171" s="85" t="s">
        <v>40</v>
      </c>
      <c r="P171" s="85" t="s">
        <v>35</v>
      </c>
      <c r="Q171" s="36"/>
      <c r="R171" s="85"/>
      <c r="S171" s="36" t="s">
        <v>30</v>
      </c>
      <c r="T171" s="60"/>
      <c r="U171" s="60"/>
      <c r="V171" s="60"/>
      <c r="W171" s="60"/>
    </row>
    <row r="172" spans="1:28" s="57" customFormat="1" ht="12.75" customHeight="1">
      <c r="A172" s="149" t="s">
        <v>558</v>
      </c>
      <c r="B172" s="151" t="s">
        <v>89</v>
      </c>
      <c r="C172" s="163"/>
      <c r="D172" s="164"/>
      <c r="E172" s="164"/>
      <c r="F172" s="154"/>
      <c r="G172" s="154">
        <v>40491</v>
      </c>
      <c r="H172" s="154">
        <v>40694</v>
      </c>
      <c r="I172" s="165"/>
      <c r="J172" s="166">
        <v>39941</v>
      </c>
      <c r="K172" s="166">
        <v>0</v>
      </c>
      <c r="L172" s="166">
        <v>13836</v>
      </c>
      <c r="M172" s="156" t="s">
        <v>559</v>
      </c>
      <c r="N172" s="157" t="s">
        <v>560</v>
      </c>
      <c r="O172" s="157" t="s">
        <v>561</v>
      </c>
      <c r="P172" s="148" t="s">
        <v>35</v>
      </c>
      <c r="Q172" s="164"/>
      <c r="R172" s="157"/>
      <c r="S172" s="158" t="s">
        <v>24</v>
      </c>
      <c r="T172" s="167"/>
      <c r="U172" s="167"/>
      <c r="V172" s="167"/>
      <c r="W172" s="167"/>
      <c r="X172" s="168"/>
      <c r="Y172" s="168"/>
      <c r="Z172" s="168"/>
      <c r="AA172" s="168"/>
      <c r="AB172" s="168"/>
    </row>
    <row r="173" spans="1:28" s="57" customFormat="1" ht="12.75" customHeight="1">
      <c r="A173" s="149" t="s">
        <v>562</v>
      </c>
      <c r="B173" s="151" t="s">
        <v>89</v>
      </c>
      <c r="C173" s="163"/>
      <c r="D173" s="164"/>
      <c r="E173" s="164"/>
      <c r="F173" s="154"/>
      <c r="G173" s="154">
        <v>40487</v>
      </c>
      <c r="H173" s="154">
        <v>40852</v>
      </c>
      <c r="I173" s="165"/>
      <c r="J173" s="166">
        <v>155442</v>
      </c>
      <c r="K173" s="166">
        <v>0</v>
      </c>
      <c r="L173" s="166">
        <v>53846</v>
      </c>
      <c r="M173" s="156" t="s">
        <v>563</v>
      </c>
      <c r="N173" s="157" t="s">
        <v>564</v>
      </c>
      <c r="O173" s="157" t="s">
        <v>561</v>
      </c>
      <c r="P173" s="148" t="s">
        <v>35</v>
      </c>
      <c r="Q173" s="164"/>
      <c r="R173" s="157"/>
      <c r="S173" s="158" t="s">
        <v>24</v>
      </c>
      <c r="T173" s="167"/>
      <c r="U173" s="167"/>
      <c r="V173" s="167"/>
      <c r="W173" s="167"/>
      <c r="X173" s="168"/>
      <c r="Y173" s="168"/>
      <c r="Z173" s="168"/>
      <c r="AA173" s="168"/>
      <c r="AB173" s="168"/>
    </row>
    <row r="174" spans="1:28" s="57" customFormat="1" ht="12.75" customHeight="1">
      <c r="A174" s="149" t="s">
        <v>565</v>
      </c>
      <c r="B174" s="163" t="s">
        <v>89</v>
      </c>
      <c r="C174" s="163"/>
      <c r="D174" s="164"/>
      <c r="E174" s="164"/>
      <c r="F174" s="154"/>
      <c r="G174" s="154">
        <v>40547</v>
      </c>
      <c r="H174" s="154">
        <v>40881</v>
      </c>
      <c r="I174" s="165"/>
      <c r="J174" s="166">
        <v>109149</v>
      </c>
      <c r="K174" s="166">
        <v>0</v>
      </c>
      <c r="L174" s="166">
        <v>37810</v>
      </c>
      <c r="M174" s="156" t="s">
        <v>566</v>
      </c>
      <c r="N174" s="157" t="s">
        <v>567</v>
      </c>
      <c r="O174" s="157" t="s">
        <v>561</v>
      </c>
      <c r="P174" s="148" t="s">
        <v>35</v>
      </c>
      <c r="Q174" s="164"/>
      <c r="R174" s="157"/>
      <c r="S174" s="158" t="s">
        <v>24</v>
      </c>
      <c r="T174" s="167"/>
      <c r="U174" s="167"/>
      <c r="V174" s="167"/>
      <c r="W174" s="167"/>
      <c r="X174" s="168"/>
      <c r="Y174" s="168"/>
      <c r="Z174" s="168"/>
      <c r="AA174" s="168"/>
      <c r="AB174" s="168"/>
    </row>
    <row r="175" spans="1:28" s="57" customFormat="1" ht="12.75" customHeight="1">
      <c r="A175" s="149" t="s">
        <v>568</v>
      </c>
      <c r="B175" s="163" t="s">
        <v>89</v>
      </c>
      <c r="C175" s="163"/>
      <c r="D175" s="164"/>
      <c r="E175" s="164"/>
      <c r="F175" s="154"/>
      <c r="G175" s="154">
        <v>40547</v>
      </c>
      <c r="H175" s="154">
        <v>40881</v>
      </c>
      <c r="I175" s="165"/>
      <c r="J175" s="166">
        <v>119859</v>
      </c>
      <c r="K175" s="166">
        <v>0</v>
      </c>
      <c r="L175" s="166">
        <v>41520</v>
      </c>
      <c r="M175" s="156" t="s">
        <v>569</v>
      </c>
      <c r="N175" s="157" t="s">
        <v>567</v>
      </c>
      <c r="O175" s="157" t="s">
        <v>561</v>
      </c>
      <c r="P175" s="148" t="s">
        <v>35</v>
      </c>
      <c r="Q175" s="164"/>
      <c r="R175" s="157"/>
      <c r="S175" s="158" t="s">
        <v>24</v>
      </c>
      <c r="T175" s="148"/>
      <c r="U175" s="148"/>
      <c r="V175" s="148"/>
      <c r="W175" s="148"/>
      <c r="X175" s="148"/>
      <c r="Y175" s="148"/>
      <c r="Z175" s="148"/>
      <c r="AA175" s="148"/>
      <c r="AB175" s="148"/>
    </row>
    <row r="176" spans="1:28" s="57" customFormat="1" ht="12.75" customHeight="1">
      <c r="A176" s="149" t="s">
        <v>570</v>
      </c>
      <c r="B176" s="151" t="s">
        <v>501</v>
      </c>
      <c r="C176" s="163" t="s">
        <v>502</v>
      </c>
      <c r="D176" s="163"/>
      <c r="E176" s="163"/>
      <c r="F176" s="154"/>
      <c r="G176" s="154">
        <v>40422</v>
      </c>
      <c r="H176" s="154">
        <v>41517</v>
      </c>
      <c r="I176" s="165"/>
      <c r="J176" s="166">
        <v>110046</v>
      </c>
      <c r="K176" s="166">
        <v>0</v>
      </c>
      <c r="L176" s="166">
        <v>31134</v>
      </c>
      <c r="M176" s="156" t="s">
        <v>571</v>
      </c>
      <c r="N176" s="157" t="s">
        <v>28</v>
      </c>
      <c r="O176" s="157" t="s">
        <v>249</v>
      </c>
      <c r="P176" s="148" t="s">
        <v>35</v>
      </c>
      <c r="Q176" s="164"/>
      <c r="R176" s="164"/>
      <c r="S176" s="157" t="s">
        <v>30</v>
      </c>
      <c r="T176" s="157"/>
      <c r="U176" s="164"/>
      <c r="V176" s="164"/>
      <c r="W176" s="151"/>
      <c r="X176" s="164"/>
      <c r="Y176" s="151"/>
      <c r="Z176" s="151"/>
      <c r="AA176" s="151"/>
      <c r="AB176" s="151"/>
    </row>
    <row r="177" spans="1:28" s="57" customFormat="1" ht="12.75" customHeight="1">
      <c r="A177" s="149" t="s">
        <v>572</v>
      </c>
      <c r="B177" s="163" t="s">
        <v>573</v>
      </c>
      <c r="C177" s="132" t="s">
        <v>574</v>
      </c>
      <c r="D177" s="169"/>
      <c r="E177" s="169"/>
      <c r="F177" s="154"/>
      <c r="G177" s="154">
        <v>40390</v>
      </c>
      <c r="H177" s="154">
        <v>41851</v>
      </c>
      <c r="I177" s="165"/>
      <c r="J177" s="166">
        <v>35689</v>
      </c>
      <c r="K177" s="166">
        <v>0</v>
      </c>
      <c r="L177" s="166">
        <v>0</v>
      </c>
      <c r="M177" s="156" t="s">
        <v>575</v>
      </c>
      <c r="N177" s="157" t="s">
        <v>100</v>
      </c>
      <c r="O177" s="157" t="s">
        <v>561</v>
      </c>
      <c r="P177" s="148" t="s">
        <v>35</v>
      </c>
      <c r="Q177" s="164"/>
      <c r="R177" s="157"/>
      <c r="S177" s="157" t="s">
        <v>30</v>
      </c>
      <c r="T177" s="157"/>
      <c r="U177" s="164"/>
      <c r="V177" s="164"/>
      <c r="W177" s="164"/>
      <c r="X177" s="164"/>
      <c r="Y177" s="164"/>
      <c r="Z177" s="164"/>
      <c r="AA177" s="164"/>
      <c r="AB177" s="164"/>
    </row>
    <row r="178" spans="1:23" s="57" customFormat="1" ht="12.75" customHeight="1">
      <c r="A178" s="86" t="s">
        <v>304</v>
      </c>
      <c r="B178" s="87" t="s">
        <v>93</v>
      </c>
      <c r="C178" s="88" t="s">
        <v>312</v>
      </c>
      <c r="D178" s="88" t="s">
        <v>314</v>
      </c>
      <c r="E178" s="88"/>
      <c r="F178" s="34" t="s">
        <v>47</v>
      </c>
      <c r="G178" s="53">
        <v>40441</v>
      </c>
      <c r="H178" s="53">
        <v>40800</v>
      </c>
      <c r="I178" s="35"/>
      <c r="J178" s="89">
        <v>99000</v>
      </c>
      <c r="K178" s="37">
        <v>0</v>
      </c>
      <c r="L178" s="37">
        <v>28672</v>
      </c>
      <c r="M178" s="108" t="s">
        <v>315</v>
      </c>
      <c r="N178" s="22" t="s">
        <v>61</v>
      </c>
      <c r="O178" s="22" t="s">
        <v>83</v>
      </c>
      <c r="P178" s="28" t="s">
        <v>23</v>
      </c>
      <c r="Q178" s="36"/>
      <c r="R178" s="85"/>
      <c r="S178" s="36" t="s">
        <v>30</v>
      </c>
      <c r="T178" s="60"/>
      <c r="U178" s="60"/>
      <c r="V178" s="60"/>
      <c r="W178" s="60"/>
    </row>
    <row r="179" spans="1:23" s="57" customFormat="1" ht="12.75" customHeight="1">
      <c r="A179" s="86" t="s">
        <v>79</v>
      </c>
      <c r="B179" s="87" t="s">
        <v>80</v>
      </c>
      <c r="C179" s="88"/>
      <c r="D179" s="88"/>
      <c r="E179" s="88"/>
      <c r="F179" s="34" t="s">
        <v>47</v>
      </c>
      <c r="G179" s="40">
        <v>38473</v>
      </c>
      <c r="H179" s="40">
        <v>41029</v>
      </c>
      <c r="I179" s="40"/>
      <c r="J179" s="89">
        <v>34000</v>
      </c>
      <c r="K179" s="37">
        <v>0</v>
      </c>
      <c r="L179" s="37">
        <v>11778</v>
      </c>
      <c r="M179" s="39" t="s">
        <v>81</v>
      </c>
      <c r="N179" s="22" t="s">
        <v>82</v>
      </c>
      <c r="O179" s="22" t="s">
        <v>83</v>
      </c>
      <c r="P179" s="28" t="s">
        <v>23</v>
      </c>
      <c r="Q179" s="22" t="s">
        <v>84</v>
      </c>
      <c r="R179" s="28" t="s">
        <v>85</v>
      </c>
      <c r="S179" s="28" t="s">
        <v>30</v>
      </c>
      <c r="T179" s="60"/>
      <c r="U179" s="60"/>
      <c r="V179" s="60"/>
      <c r="W179" s="60"/>
    </row>
    <row r="180" spans="1:19" s="75" customFormat="1" ht="12.75" customHeight="1">
      <c r="A180" s="27" t="s">
        <v>576</v>
      </c>
      <c r="B180" s="24" t="s">
        <v>53</v>
      </c>
      <c r="C180" s="24"/>
      <c r="D180" s="24"/>
      <c r="E180" s="24"/>
      <c r="F180" s="33"/>
      <c r="G180" s="53">
        <v>40330</v>
      </c>
      <c r="H180" s="53">
        <v>40694</v>
      </c>
      <c r="I180" s="53">
        <v>40877</v>
      </c>
      <c r="J180" s="42">
        <v>0</v>
      </c>
      <c r="K180" s="42">
        <v>0</v>
      </c>
      <c r="L180" s="42">
        <v>0</v>
      </c>
      <c r="M180" s="43" t="s">
        <v>577</v>
      </c>
      <c r="N180" s="31" t="s">
        <v>427</v>
      </c>
      <c r="O180" s="31" t="s">
        <v>182</v>
      </c>
      <c r="P180" s="28" t="s">
        <v>23</v>
      </c>
      <c r="Q180" s="31"/>
      <c r="R180" s="170"/>
      <c r="S180" s="31" t="s">
        <v>30</v>
      </c>
    </row>
    <row r="181" spans="1:19" s="75" customFormat="1" ht="12.75" customHeight="1">
      <c r="A181" s="23" t="s">
        <v>578</v>
      </c>
      <c r="B181" s="39" t="s">
        <v>80</v>
      </c>
      <c r="C181" s="24" t="s">
        <v>579</v>
      </c>
      <c r="D181" s="24" t="s">
        <v>225</v>
      </c>
      <c r="E181" s="24" t="s">
        <v>580</v>
      </c>
      <c r="F181" s="22" t="s">
        <v>47</v>
      </c>
      <c r="G181" s="40">
        <v>40603</v>
      </c>
      <c r="H181" s="40">
        <v>41029</v>
      </c>
      <c r="I181" s="40"/>
      <c r="J181" s="42">
        <v>371682</v>
      </c>
      <c r="K181" s="42">
        <v>246536</v>
      </c>
      <c r="L181" s="42">
        <v>82947</v>
      </c>
      <c r="M181" s="73" t="s">
        <v>581</v>
      </c>
      <c r="N181" s="22" t="s">
        <v>28</v>
      </c>
      <c r="O181" s="22" t="s">
        <v>83</v>
      </c>
      <c r="P181" s="28" t="s">
        <v>23</v>
      </c>
      <c r="Q181" s="28"/>
      <c r="R181" s="28"/>
      <c r="S181" s="28" t="s">
        <v>30</v>
      </c>
    </row>
    <row r="182" spans="1:20" s="75" customFormat="1" ht="12.75" customHeight="1">
      <c r="A182" s="27" t="s">
        <v>582</v>
      </c>
      <c r="B182" s="24" t="s">
        <v>141</v>
      </c>
      <c r="C182" s="24"/>
      <c r="D182" s="24"/>
      <c r="E182" s="24"/>
      <c r="F182" s="22">
        <v>2</v>
      </c>
      <c r="G182" s="40">
        <v>40575</v>
      </c>
      <c r="H182" s="40">
        <v>41305</v>
      </c>
      <c r="I182" s="40"/>
      <c r="J182" s="42">
        <v>182783.09570596955</v>
      </c>
      <c r="K182" s="42">
        <v>0</v>
      </c>
      <c r="L182" s="42">
        <v>63317.020081152856</v>
      </c>
      <c r="M182" s="24" t="s">
        <v>583</v>
      </c>
      <c r="N182" s="22" t="s">
        <v>584</v>
      </c>
      <c r="O182" s="22" t="s">
        <v>50</v>
      </c>
      <c r="P182" s="28" t="s">
        <v>35</v>
      </c>
      <c r="Q182" s="28"/>
      <c r="R182" s="28"/>
      <c r="S182" s="28" t="s">
        <v>30</v>
      </c>
      <c r="T182" s="78" t="s">
        <v>585</v>
      </c>
    </row>
    <row r="183" spans="1:19" s="57" customFormat="1" ht="12.75" customHeight="1">
      <c r="A183" s="56" t="s">
        <v>586</v>
      </c>
      <c r="B183" s="52" t="s">
        <v>587</v>
      </c>
      <c r="C183" s="52"/>
      <c r="D183" s="52"/>
      <c r="E183" s="52"/>
      <c r="F183" s="56"/>
      <c r="G183" s="35">
        <v>39692</v>
      </c>
      <c r="H183" s="35">
        <v>40786</v>
      </c>
      <c r="I183" s="35"/>
      <c r="J183" s="54">
        <v>0</v>
      </c>
      <c r="K183" s="54">
        <v>0</v>
      </c>
      <c r="L183" s="54">
        <v>0</v>
      </c>
      <c r="M183" s="55" t="s">
        <v>588</v>
      </c>
      <c r="N183" s="56" t="s">
        <v>28</v>
      </c>
      <c r="O183" s="56" t="s">
        <v>34</v>
      </c>
      <c r="P183" s="50" t="s">
        <v>35</v>
      </c>
      <c r="Q183" s="50"/>
      <c r="R183" s="56"/>
      <c r="S183" s="50" t="s">
        <v>30</v>
      </c>
    </row>
    <row r="184" spans="1:19" s="28" customFormat="1" ht="12.75" customHeight="1">
      <c r="A184" s="23" t="s">
        <v>589</v>
      </c>
      <c r="B184" s="39" t="s">
        <v>574</v>
      </c>
      <c r="C184" s="39"/>
      <c r="D184" s="39"/>
      <c r="E184" s="39"/>
      <c r="F184" s="22"/>
      <c r="G184" s="40">
        <v>39877</v>
      </c>
      <c r="H184" s="40">
        <v>40968</v>
      </c>
      <c r="I184" s="40"/>
      <c r="J184" s="42">
        <v>251297</v>
      </c>
      <c r="K184" s="42"/>
      <c r="L184" s="42">
        <v>39644</v>
      </c>
      <c r="M184" s="22" t="s">
        <v>590</v>
      </c>
      <c r="N184" s="22" t="s">
        <v>100</v>
      </c>
      <c r="O184" s="22" t="s">
        <v>164</v>
      </c>
      <c r="P184" s="28" t="s">
        <v>35</v>
      </c>
      <c r="S184" s="28" t="s">
        <v>30</v>
      </c>
    </row>
    <row r="185" spans="1:19" s="75" customFormat="1" ht="12.75" customHeight="1">
      <c r="A185" s="23" t="s">
        <v>591</v>
      </c>
      <c r="B185" s="39" t="s">
        <v>469</v>
      </c>
      <c r="C185" s="39"/>
      <c r="D185" s="39"/>
      <c r="E185" s="39"/>
      <c r="F185" s="22"/>
      <c r="G185" s="40">
        <v>39630</v>
      </c>
      <c r="H185" s="40">
        <v>40724</v>
      </c>
      <c r="I185" s="40">
        <v>41090</v>
      </c>
      <c r="J185" s="42">
        <v>0</v>
      </c>
      <c r="K185" s="42">
        <v>0</v>
      </c>
      <c r="L185" s="42">
        <v>0</v>
      </c>
      <c r="M185" s="24" t="s">
        <v>592</v>
      </c>
      <c r="N185" s="22" t="s">
        <v>82</v>
      </c>
      <c r="O185" s="22" t="s">
        <v>83</v>
      </c>
      <c r="P185" s="28" t="s">
        <v>23</v>
      </c>
      <c r="Q185" s="28"/>
      <c r="R185" s="28"/>
      <c r="S185" s="28" t="s">
        <v>30</v>
      </c>
    </row>
    <row r="186" spans="1:19" s="75" customFormat="1" ht="12.75" customHeight="1">
      <c r="A186" s="23" t="s">
        <v>417</v>
      </c>
      <c r="B186" s="39" t="s">
        <v>314</v>
      </c>
      <c r="C186" s="39"/>
      <c r="D186" s="39"/>
      <c r="E186" s="39"/>
      <c r="F186" s="22"/>
      <c r="G186" s="40">
        <v>40305</v>
      </c>
      <c r="H186" s="40">
        <v>40669</v>
      </c>
      <c r="I186" s="40">
        <v>40877</v>
      </c>
      <c r="J186" s="42">
        <v>0</v>
      </c>
      <c r="K186" s="42">
        <v>0</v>
      </c>
      <c r="L186" s="42">
        <v>0</v>
      </c>
      <c r="M186" s="39" t="s">
        <v>418</v>
      </c>
      <c r="N186" s="22" t="s">
        <v>419</v>
      </c>
      <c r="O186" s="22" t="s">
        <v>83</v>
      </c>
      <c r="P186" s="28" t="s">
        <v>23</v>
      </c>
      <c r="Q186" s="28"/>
      <c r="R186" s="28"/>
      <c r="S186" s="28" t="s">
        <v>24</v>
      </c>
    </row>
    <row r="187" spans="1:19" s="75" customFormat="1" ht="12.75" customHeight="1">
      <c r="A187" s="23" t="s">
        <v>593</v>
      </c>
      <c r="B187" s="39" t="s">
        <v>80</v>
      </c>
      <c r="C187" s="39" t="s">
        <v>216</v>
      </c>
      <c r="D187" s="39"/>
      <c r="E187" s="39"/>
      <c r="F187" s="22" t="s">
        <v>47</v>
      </c>
      <c r="G187" s="40">
        <v>40609</v>
      </c>
      <c r="H187" s="40">
        <v>40999</v>
      </c>
      <c r="I187" s="40"/>
      <c r="J187" s="42">
        <v>327504</v>
      </c>
      <c r="K187" s="42">
        <v>287314</v>
      </c>
      <c r="L187" s="42">
        <v>105754</v>
      </c>
      <c r="M187" s="24" t="s">
        <v>594</v>
      </c>
      <c r="N187" s="22" t="s">
        <v>28</v>
      </c>
      <c r="O187" s="22" t="s">
        <v>83</v>
      </c>
      <c r="P187" s="28" t="s">
        <v>23</v>
      </c>
      <c r="Q187" s="28"/>
      <c r="R187" s="28"/>
      <c r="S187" s="28" t="s">
        <v>30</v>
      </c>
    </row>
    <row r="188" spans="1:19" s="75" customFormat="1" ht="12.75" customHeight="1">
      <c r="A188" s="23" t="s">
        <v>595</v>
      </c>
      <c r="B188" s="39" t="s">
        <v>80</v>
      </c>
      <c r="C188" s="39"/>
      <c r="D188" s="39"/>
      <c r="E188" s="39"/>
      <c r="F188" s="22" t="s">
        <v>47</v>
      </c>
      <c r="G188" s="40">
        <v>40664</v>
      </c>
      <c r="H188" s="40">
        <v>41029</v>
      </c>
      <c r="I188" s="40"/>
      <c r="J188" s="42">
        <v>101232</v>
      </c>
      <c r="K188" s="42">
        <v>13498</v>
      </c>
      <c r="L188" s="42">
        <v>26245</v>
      </c>
      <c r="M188" s="24" t="s">
        <v>596</v>
      </c>
      <c r="N188" s="22" t="s">
        <v>597</v>
      </c>
      <c r="O188" s="22" t="s">
        <v>83</v>
      </c>
      <c r="P188" s="28" t="s">
        <v>23</v>
      </c>
      <c r="Q188" s="28"/>
      <c r="R188" s="28"/>
      <c r="S188" s="28" t="s">
        <v>30</v>
      </c>
    </row>
    <row r="189" spans="1:19" s="75" customFormat="1" ht="12.75" customHeight="1">
      <c r="A189" s="23" t="s">
        <v>598</v>
      </c>
      <c r="B189" s="39" t="s">
        <v>312</v>
      </c>
      <c r="C189" s="39"/>
      <c r="D189" s="39"/>
      <c r="E189" s="39"/>
      <c r="F189" s="22"/>
      <c r="G189" s="40">
        <v>40609</v>
      </c>
      <c r="H189" s="40">
        <v>40792</v>
      </c>
      <c r="I189" s="40"/>
      <c r="J189" s="42">
        <v>6000</v>
      </c>
      <c r="K189" s="42">
        <v>3180</v>
      </c>
      <c r="L189" s="42">
        <v>0</v>
      </c>
      <c r="M189" s="24" t="s">
        <v>599</v>
      </c>
      <c r="N189" s="22" t="s">
        <v>600</v>
      </c>
      <c r="O189" s="22" t="s">
        <v>83</v>
      </c>
      <c r="P189" s="28" t="s">
        <v>23</v>
      </c>
      <c r="Q189" s="22" t="s">
        <v>601</v>
      </c>
      <c r="R189" s="22" t="s">
        <v>602</v>
      </c>
      <c r="S189" s="28" t="s">
        <v>30</v>
      </c>
    </row>
    <row r="190" spans="1:19" s="75" customFormat="1" ht="12.75" customHeight="1">
      <c r="A190" s="27" t="s">
        <v>603</v>
      </c>
      <c r="B190" s="24" t="s">
        <v>604</v>
      </c>
      <c r="C190" s="24"/>
      <c r="D190" s="24"/>
      <c r="E190" s="24"/>
      <c r="F190" s="33"/>
      <c r="G190" s="53">
        <v>40513</v>
      </c>
      <c r="H190" s="53">
        <v>40695</v>
      </c>
      <c r="J190" s="42">
        <v>5000</v>
      </c>
      <c r="K190" s="42">
        <v>0</v>
      </c>
      <c r="L190" s="42">
        <v>1731.86139</v>
      </c>
      <c r="M190" s="43" t="s">
        <v>605</v>
      </c>
      <c r="N190" s="31" t="s">
        <v>606</v>
      </c>
      <c r="O190" s="31" t="s">
        <v>198</v>
      </c>
      <c r="P190" s="28" t="s">
        <v>199</v>
      </c>
      <c r="Q190" s="28"/>
      <c r="R190" s="28"/>
      <c r="S190" s="28" t="s">
        <v>24</v>
      </c>
    </row>
    <row r="191" spans="1:19" s="57" customFormat="1" ht="12.75" customHeight="1">
      <c r="A191" s="56" t="s">
        <v>607</v>
      </c>
      <c r="B191" s="24" t="s">
        <v>474</v>
      </c>
      <c r="C191" s="51" t="s">
        <v>53</v>
      </c>
      <c r="D191" s="51"/>
      <c r="E191" s="51"/>
      <c r="F191" s="56" t="s">
        <v>608</v>
      </c>
      <c r="G191" s="35">
        <v>39486</v>
      </c>
      <c r="H191" s="35">
        <v>40216</v>
      </c>
      <c r="I191" s="35">
        <v>40762</v>
      </c>
      <c r="J191" s="54">
        <v>0</v>
      </c>
      <c r="K191" s="54">
        <v>0</v>
      </c>
      <c r="L191" s="54">
        <v>0</v>
      </c>
      <c r="M191" s="171" t="s">
        <v>609</v>
      </c>
      <c r="N191" s="22" t="s">
        <v>610</v>
      </c>
      <c r="O191" s="22" t="s">
        <v>40</v>
      </c>
      <c r="P191" s="28" t="s">
        <v>35</v>
      </c>
      <c r="Q191" s="22" t="s">
        <v>611</v>
      </c>
      <c r="R191" s="172" t="s">
        <v>612</v>
      </c>
      <c r="S191" s="28" t="s">
        <v>30</v>
      </c>
    </row>
    <row r="192" spans="1:19" s="57" customFormat="1" ht="12.75" customHeight="1">
      <c r="A192" s="56" t="s">
        <v>613</v>
      </c>
      <c r="B192" s="24" t="s">
        <v>195</v>
      </c>
      <c r="C192" s="51"/>
      <c r="D192" s="51"/>
      <c r="E192" s="51"/>
      <c r="F192" s="56"/>
      <c r="G192" s="35">
        <v>40581</v>
      </c>
      <c r="H192" s="35">
        <v>40724</v>
      </c>
      <c r="I192" s="35"/>
      <c r="J192" s="42">
        <v>24960.375</v>
      </c>
      <c r="K192" s="42">
        <v>9757.2375</v>
      </c>
      <c r="L192" s="42">
        <v>2269.125</v>
      </c>
      <c r="M192" s="43" t="s">
        <v>614</v>
      </c>
      <c r="N192" s="31" t="s">
        <v>615</v>
      </c>
      <c r="O192" s="31" t="s">
        <v>198</v>
      </c>
      <c r="P192" s="28" t="s">
        <v>199</v>
      </c>
      <c r="Q192" s="22"/>
      <c r="R192" s="172"/>
      <c r="S192" s="28" t="s">
        <v>51</v>
      </c>
    </row>
    <row r="193" spans="1:250" ht="12.75" customHeight="1">
      <c r="A193" s="27" t="s">
        <v>616</v>
      </c>
      <c r="B193" s="24" t="s">
        <v>617</v>
      </c>
      <c r="C193" s="52"/>
      <c r="E193" s="52"/>
      <c r="F193" s="56"/>
      <c r="G193" s="173">
        <v>39661</v>
      </c>
      <c r="H193" s="173">
        <v>40755</v>
      </c>
      <c r="J193" s="42">
        <v>5849</v>
      </c>
      <c r="K193" s="42">
        <v>1310</v>
      </c>
      <c r="L193" s="42">
        <v>1170</v>
      </c>
      <c r="M193" s="58" t="s">
        <v>618</v>
      </c>
      <c r="N193" s="56" t="s">
        <v>28</v>
      </c>
      <c r="O193" s="56" t="s">
        <v>101</v>
      </c>
      <c r="P193" s="56" t="s">
        <v>63</v>
      </c>
      <c r="Q193" s="56"/>
      <c r="R193" s="56"/>
      <c r="S193" s="56" t="s">
        <v>30</v>
      </c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</row>
    <row r="194" spans="1:19" s="75" customFormat="1" ht="12.75" customHeight="1">
      <c r="A194" s="23" t="s">
        <v>619</v>
      </c>
      <c r="B194" s="39" t="s">
        <v>441</v>
      </c>
      <c r="C194" s="39"/>
      <c r="D194" s="39"/>
      <c r="E194" s="39"/>
      <c r="F194" s="22"/>
      <c r="G194" s="40">
        <v>40664</v>
      </c>
      <c r="H194" s="40">
        <v>41759</v>
      </c>
      <c r="I194" s="40"/>
      <c r="J194" s="174">
        <v>180002</v>
      </c>
      <c r="K194" s="42">
        <v>0</v>
      </c>
      <c r="L194" s="42">
        <v>48575</v>
      </c>
      <c r="M194" s="24" t="s">
        <v>620</v>
      </c>
      <c r="N194" s="22" t="s">
        <v>28</v>
      </c>
      <c r="O194" s="22" t="s">
        <v>249</v>
      </c>
      <c r="P194" s="28" t="s">
        <v>35</v>
      </c>
      <c r="Q194" s="28"/>
      <c r="R194" s="28"/>
      <c r="S194" s="28" t="s">
        <v>30</v>
      </c>
    </row>
    <row r="195" spans="1:250" ht="12.75" customHeight="1">
      <c r="A195" s="149" t="s">
        <v>621</v>
      </c>
      <c r="B195" s="151" t="s">
        <v>307</v>
      </c>
      <c r="C195" s="152"/>
      <c r="D195" s="175"/>
      <c r="E195" s="175"/>
      <c r="F195" s="154"/>
      <c r="G195" s="35">
        <v>40625</v>
      </c>
      <c r="H195" s="35">
        <v>40990</v>
      </c>
      <c r="J195" s="155">
        <v>411273.86</v>
      </c>
      <c r="K195" s="155">
        <v>0</v>
      </c>
      <c r="L195" s="155">
        <v>16069.49</v>
      </c>
      <c r="M195" s="156" t="s">
        <v>622</v>
      </c>
      <c r="N195" s="157" t="s">
        <v>61</v>
      </c>
      <c r="O195" s="157" t="s">
        <v>70</v>
      </c>
      <c r="P195" s="158" t="s">
        <v>70</v>
      </c>
      <c r="Q195" s="56"/>
      <c r="R195" s="56"/>
      <c r="S195" s="157" t="s">
        <v>30</v>
      </c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</row>
    <row r="196" spans="1:19" s="57" customFormat="1" ht="12.75" customHeight="1">
      <c r="A196" s="86" t="s">
        <v>209</v>
      </c>
      <c r="B196" s="52" t="s">
        <v>128</v>
      </c>
      <c r="C196" s="51"/>
      <c r="D196" s="51"/>
      <c r="E196" s="51"/>
      <c r="F196" s="56"/>
      <c r="G196" s="35">
        <v>39589</v>
      </c>
      <c r="H196" s="35">
        <v>40318</v>
      </c>
      <c r="I196" s="35">
        <v>40908</v>
      </c>
      <c r="J196" s="54">
        <v>0</v>
      </c>
      <c r="K196" s="54">
        <v>0</v>
      </c>
      <c r="L196" s="54">
        <v>0</v>
      </c>
      <c r="M196" s="58" t="s">
        <v>210</v>
      </c>
      <c r="N196" s="56" t="s">
        <v>211</v>
      </c>
      <c r="O196" s="56" t="s">
        <v>34</v>
      </c>
      <c r="P196" s="56" t="s">
        <v>35</v>
      </c>
      <c r="Q196" s="56"/>
      <c r="R196" s="56"/>
      <c r="S196" s="50" t="s">
        <v>24</v>
      </c>
    </row>
    <row r="197" spans="1:20" s="45" customFormat="1" ht="12.75" customHeight="1">
      <c r="A197" s="27" t="s">
        <v>623</v>
      </c>
      <c r="B197" s="45" t="s">
        <v>624</v>
      </c>
      <c r="C197" s="30"/>
      <c r="D197" s="30"/>
      <c r="E197" s="30"/>
      <c r="F197" s="33"/>
      <c r="G197" s="35">
        <v>40544</v>
      </c>
      <c r="H197" s="35">
        <v>40724</v>
      </c>
      <c r="I197" s="32"/>
      <c r="J197" s="29">
        <v>9000</v>
      </c>
      <c r="K197" s="29">
        <v>3750</v>
      </c>
      <c r="L197" s="29">
        <v>667</v>
      </c>
      <c r="M197" s="43" t="s">
        <v>625</v>
      </c>
      <c r="N197" s="31" t="s">
        <v>626</v>
      </c>
      <c r="O197" s="31" t="s">
        <v>235</v>
      </c>
      <c r="P197" s="28" t="s">
        <v>35</v>
      </c>
      <c r="Q197" s="129" t="s">
        <v>627</v>
      </c>
      <c r="R197" s="176"/>
      <c r="S197" s="31" t="s">
        <v>30</v>
      </c>
      <c r="T197" s="31"/>
    </row>
    <row r="198" spans="1:20" s="45" customFormat="1" ht="12.75" customHeight="1">
      <c r="A198" s="86" t="s">
        <v>476</v>
      </c>
      <c r="B198" s="39" t="s">
        <v>477</v>
      </c>
      <c r="C198" s="87"/>
      <c r="D198" s="87"/>
      <c r="E198" s="87"/>
      <c r="F198" s="28" t="s">
        <v>47</v>
      </c>
      <c r="G198" s="53">
        <v>40576</v>
      </c>
      <c r="H198" s="34">
        <v>40940</v>
      </c>
      <c r="I198" s="35"/>
      <c r="J198" s="54">
        <v>32572</v>
      </c>
      <c r="K198" s="37">
        <v>0</v>
      </c>
      <c r="L198" s="54">
        <v>11283</v>
      </c>
      <c r="M198" s="38" t="s">
        <v>478</v>
      </c>
      <c r="N198" s="85" t="s">
        <v>82</v>
      </c>
      <c r="O198" s="85" t="s">
        <v>83</v>
      </c>
      <c r="P198" s="85" t="s">
        <v>23</v>
      </c>
      <c r="Q198" s="85"/>
      <c r="R198" s="85"/>
      <c r="S198" s="31" t="s">
        <v>30</v>
      </c>
      <c r="T198" s="31"/>
    </row>
    <row r="199" spans="1:19" s="75" customFormat="1" ht="12.75" customHeight="1">
      <c r="A199" s="23" t="s">
        <v>628</v>
      </c>
      <c r="B199" s="39" t="s">
        <v>269</v>
      </c>
      <c r="C199" s="39"/>
      <c r="D199" s="39"/>
      <c r="E199" s="39"/>
      <c r="F199" s="22" t="s">
        <v>47</v>
      </c>
      <c r="G199" s="40">
        <v>37622</v>
      </c>
      <c r="H199" s="40">
        <v>40908</v>
      </c>
      <c r="I199" s="40"/>
      <c r="J199" s="42">
        <v>6100</v>
      </c>
      <c r="K199" s="42">
        <v>0</v>
      </c>
      <c r="L199" s="42">
        <v>0</v>
      </c>
      <c r="M199" s="24" t="s">
        <v>629</v>
      </c>
      <c r="N199" s="22" t="s">
        <v>630</v>
      </c>
      <c r="O199" s="22" t="s">
        <v>83</v>
      </c>
      <c r="P199" s="28" t="s">
        <v>23</v>
      </c>
      <c r="Q199" s="28"/>
      <c r="R199" s="28"/>
      <c r="S199" s="28" t="s">
        <v>24</v>
      </c>
    </row>
    <row r="200" spans="1:19" s="45" customFormat="1" ht="12.75" customHeight="1">
      <c r="A200" s="27" t="s">
        <v>631</v>
      </c>
      <c r="B200" s="45" t="s">
        <v>632</v>
      </c>
      <c r="C200" s="30"/>
      <c r="D200" s="30"/>
      <c r="E200" s="30"/>
      <c r="G200" s="33">
        <v>40544</v>
      </c>
      <c r="H200" s="40">
        <v>40908</v>
      </c>
      <c r="I200" s="32"/>
      <c r="J200" s="29">
        <v>39720</v>
      </c>
      <c r="K200" s="29">
        <v>21051</v>
      </c>
      <c r="L200" s="29">
        <v>0</v>
      </c>
      <c r="M200" s="43" t="s">
        <v>633</v>
      </c>
      <c r="N200" s="43" t="s">
        <v>634</v>
      </c>
      <c r="O200" s="31" t="s">
        <v>101</v>
      </c>
      <c r="P200" s="28" t="s">
        <v>63</v>
      </c>
      <c r="S200" s="31" t="s">
        <v>24</v>
      </c>
    </row>
    <row r="201" spans="1:19" s="45" customFormat="1" ht="12.75" customHeight="1">
      <c r="A201" s="27" t="s">
        <v>635</v>
      </c>
      <c r="B201" s="24" t="s">
        <v>636</v>
      </c>
      <c r="C201" s="24"/>
      <c r="D201" s="24"/>
      <c r="E201" s="24"/>
      <c r="F201" s="33"/>
      <c r="G201" s="33">
        <v>40483</v>
      </c>
      <c r="H201" s="64">
        <v>40908</v>
      </c>
      <c r="I201" s="32"/>
      <c r="J201" s="42">
        <v>171437</v>
      </c>
      <c r="K201" s="42">
        <v>0</v>
      </c>
      <c r="L201" s="42">
        <v>51091</v>
      </c>
      <c r="M201" s="43" t="s">
        <v>637</v>
      </c>
      <c r="N201" s="31" t="s">
        <v>638</v>
      </c>
      <c r="O201" s="31" t="s">
        <v>639</v>
      </c>
      <c r="P201" s="28" t="s">
        <v>23</v>
      </c>
      <c r="R201" s="31"/>
      <c r="S201" s="32" t="s">
        <v>136</v>
      </c>
    </row>
    <row r="202" spans="1:23" s="57" customFormat="1" ht="12.75" customHeight="1">
      <c r="A202" s="23" t="s">
        <v>640</v>
      </c>
      <c r="B202" s="39" t="s">
        <v>641</v>
      </c>
      <c r="C202" s="39"/>
      <c r="D202" s="39"/>
      <c r="E202" s="39"/>
      <c r="F202" s="22"/>
      <c r="G202" s="40">
        <v>39538</v>
      </c>
      <c r="H202" s="40">
        <v>40632</v>
      </c>
      <c r="I202" s="40">
        <v>40662</v>
      </c>
      <c r="J202" s="42">
        <v>0</v>
      </c>
      <c r="K202" s="42">
        <v>0</v>
      </c>
      <c r="L202" s="42">
        <v>0</v>
      </c>
      <c r="M202" s="24" t="s">
        <v>642</v>
      </c>
      <c r="N202" s="22" t="s">
        <v>643</v>
      </c>
      <c r="O202" s="22" t="s">
        <v>644</v>
      </c>
      <c r="P202" s="28" t="s">
        <v>23</v>
      </c>
      <c r="Q202" s="28"/>
      <c r="R202" s="28"/>
      <c r="S202" s="28" t="s">
        <v>30</v>
      </c>
      <c r="T202" s="60"/>
      <c r="U202" s="60"/>
      <c r="V202" s="60"/>
      <c r="W202" s="60"/>
    </row>
    <row r="203" spans="1:23" s="57" customFormat="1" ht="12.75" customHeight="1">
      <c r="A203" s="28" t="s">
        <v>645</v>
      </c>
      <c r="B203" s="24" t="s">
        <v>646</v>
      </c>
      <c r="C203" s="24"/>
      <c r="D203" s="24"/>
      <c r="E203" s="24"/>
      <c r="F203" s="22" t="s">
        <v>47</v>
      </c>
      <c r="G203" s="40">
        <v>40725</v>
      </c>
      <c r="H203" s="40">
        <v>41090</v>
      </c>
      <c r="I203" s="40"/>
      <c r="J203" s="42">
        <v>22000</v>
      </c>
      <c r="K203" s="42">
        <v>11660</v>
      </c>
      <c r="L203" s="42">
        <v>0</v>
      </c>
      <c r="M203" s="24" t="s">
        <v>647</v>
      </c>
      <c r="N203" s="22" t="s">
        <v>648</v>
      </c>
      <c r="O203" s="22" t="s">
        <v>164</v>
      </c>
      <c r="P203" s="28" t="s">
        <v>35</v>
      </c>
      <c r="Q203" s="28"/>
      <c r="R203" s="28"/>
      <c r="S203" s="28" t="s">
        <v>24</v>
      </c>
      <c r="T203" s="60"/>
      <c r="U203" s="75"/>
      <c r="V203" s="75"/>
      <c r="W203" s="75"/>
    </row>
    <row r="204" spans="1:23" s="57" customFormat="1" ht="12.75" customHeight="1">
      <c r="A204" s="86" t="s">
        <v>649</v>
      </c>
      <c r="B204" s="24" t="s">
        <v>650</v>
      </c>
      <c r="F204" s="22" t="s">
        <v>47</v>
      </c>
      <c r="G204" s="33">
        <v>40009</v>
      </c>
      <c r="H204" s="34">
        <v>41090</v>
      </c>
      <c r="I204" s="40"/>
      <c r="J204" s="37">
        <v>86670.15580033025</v>
      </c>
      <c r="K204" s="37">
        <v>0</v>
      </c>
      <c r="L204" s="37">
        <v>22257.579943905246</v>
      </c>
      <c r="M204" s="38" t="s">
        <v>651</v>
      </c>
      <c r="N204" s="22" t="s">
        <v>248</v>
      </c>
      <c r="O204" s="31" t="s">
        <v>34</v>
      </c>
      <c r="P204" s="28" t="s">
        <v>35</v>
      </c>
      <c r="Q204" s="36"/>
      <c r="R204" s="36"/>
      <c r="S204" s="31" t="s">
        <v>30</v>
      </c>
      <c r="T204" s="60"/>
      <c r="U204" s="60"/>
      <c r="V204" s="60"/>
      <c r="W204" s="60"/>
    </row>
    <row r="205" spans="1:19" s="60" customFormat="1" ht="12.75" customHeight="1">
      <c r="A205" s="28" t="s">
        <v>652</v>
      </c>
      <c r="B205" s="39" t="s">
        <v>653</v>
      </c>
      <c r="C205" s="39"/>
      <c r="D205" s="39"/>
      <c r="E205" s="39"/>
      <c r="F205" s="22" t="s">
        <v>47</v>
      </c>
      <c r="G205" s="40">
        <v>39539</v>
      </c>
      <c r="H205" s="40">
        <v>40633</v>
      </c>
      <c r="I205" s="40">
        <v>40999</v>
      </c>
      <c r="J205" s="42">
        <v>126301</v>
      </c>
      <c r="K205" s="42">
        <v>0</v>
      </c>
      <c r="L205" s="42">
        <v>35559</v>
      </c>
      <c r="M205" s="24" t="s">
        <v>654</v>
      </c>
      <c r="N205" s="22" t="s">
        <v>248</v>
      </c>
      <c r="O205" s="22" t="s">
        <v>182</v>
      </c>
      <c r="P205" s="28" t="s">
        <v>23</v>
      </c>
      <c r="Q205" s="28"/>
      <c r="R205" s="28"/>
      <c r="S205" s="28" t="s">
        <v>30</v>
      </c>
    </row>
    <row r="206" spans="1:20" s="45" customFormat="1" ht="12.75" customHeight="1">
      <c r="A206" s="27" t="s">
        <v>655</v>
      </c>
      <c r="B206" s="24" t="s">
        <v>656</v>
      </c>
      <c r="C206" s="24"/>
      <c r="D206" s="24"/>
      <c r="E206" s="24"/>
      <c r="F206" s="33"/>
      <c r="G206" s="40">
        <v>40563</v>
      </c>
      <c r="H206" s="40">
        <v>40927</v>
      </c>
      <c r="I206" s="32"/>
      <c r="J206" s="42">
        <v>500</v>
      </c>
      <c r="K206" s="42">
        <v>265</v>
      </c>
      <c r="L206" s="42">
        <v>0</v>
      </c>
      <c r="M206" s="43" t="s">
        <v>657</v>
      </c>
      <c r="N206" s="31" t="s">
        <v>658</v>
      </c>
      <c r="O206" s="31" t="s">
        <v>561</v>
      </c>
      <c r="P206" s="28" t="s">
        <v>35</v>
      </c>
      <c r="R206" s="31"/>
      <c r="S206" s="31" t="s">
        <v>24</v>
      </c>
      <c r="T206" s="31"/>
    </row>
    <row r="207" spans="1:20" s="45" customFormat="1" ht="12.75" customHeight="1">
      <c r="A207" s="27" t="s">
        <v>659</v>
      </c>
      <c r="B207" s="45" t="s">
        <v>344</v>
      </c>
      <c r="C207" s="30"/>
      <c r="D207" s="30"/>
      <c r="E207" s="30"/>
      <c r="F207" s="33"/>
      <c r="G207" s="40">
        <v>40603</v>
      </c>
      <c r="H207" s="40">
        <v>40967</v>
      </c>
      <c r="I207" s="32"/>
      <c r="J207" s="29">
        <v>54999</v>
      </c>
      <c r="K207" s="29">
        <v>0</v>
      </c>
      <c r="L207" s="29">
        <v>11349</v>
      </c>
      <c r="M207" s="43" t="s">
        <v>660</v>
      </c>
      <c r="N207" s="31" t="s">
        <v>661</v>
      </c>
      <c r="O207" s="31" t="s">
        <v>554</v>
      </c>
      <c r="P207" s="28" t="s">
        <v>23</v>
      </c>
      <c r="R207" s="176"/>
      <c r="S207" s="31" t="s">
        <v>30</v>
      </c>
      <c r="T207" s="31"/>
    </row>
    <row r="208" spans="1:19" s="177" customFormat="1" ht="12.75" customHeight="1">
      <c r="A208" s="170" t="s">
        <v>662</v>
      </c>
      <c r="B208" s="161" t="s">
        <v>195</v>
      </c>
      <c r="C208" s="161" t="s">
        <v>432</v>
      </c>
      <c r="D208" s="178"/>
      <c r="E208" s="178"/>
      <c r="F208" s="179"/>
      <c r="G208" s="179">
        <v>40400</v>
      </c>
      <c r="H208" s="180">
        <v>41547</v>
      </c>
      <c r="I208" s="181"/>
      <c r="J208" s="182">
        <v>28500</v>
      </c>
      <c r="K208" s="182">
        <v>0</v>
      </c>
      <c r="L208" s="182">
        <v>9873</v>
      </c>
      <c r="M208" s="183" t="s">
        <v>663</v>
      </c>
      <c r="N208" s="178" t="s">
        <v>664</v>
      </c>
      <c r="O208" s="178" t="s">
        <v>665</v>
      </c>
      <c r="P208" s="184" t="s">
        <v>199</v>
      </c>
      <c r="S208" s="177" t="s">
        <v>136</v>
      </c>
    </row>
    <row r="209" spans="1:19" s="45" customFormat="1" ht="12.75" customHeight="1">
      <c r="A209" s="27" t="s">
        <v>666</v>
      </c>
      <c r="B209" s="45" t="s">
        <v>37</v>
      </c>
      <c r="C209" s="24"/>
      <c r="D209" s="73"/>
      <c r="E209" s="73"/>
      <c r="F209" s="33"/>
      <c r="G209" s="40">
        <v>40664</v>
      </c>
      <c r="H209" s="40">
        <v>41759</v>
      </c>
      <c r="I209" s="32"/>
      <c r="J209" s="42">
        <v>349942</v>
      </c>
      <c r="K209" s="42">
        <v>43855</v>
      </c>
      <c r="L209" s="42">
        <v>112669</v>
      </c>
      <c r="M209" s="43" t="s">
        <v>667</v>
      </c>
      <c r="N209" s="31" t="s">
        <v>248</v>
      </c>
      <c r="O209" s="31" t="s">
        <v>328</v>
      </c>
      <c r="P209" s="28" t="s">
        <v>35</v>
      </c>
      <c r="R209" s="31"/>
      <c r="S209" s="31" t="s">
        <v>30</v>
      </c>
    </row>
    <row r="210" spans="1:250" ht="12.75" customHeight="1">
      <c r="A210" s="36" t="s">
        <v>668</v>
      </c>
      <c r="B210" s="24" t="s">
        <v>669</v>
      </c>
      <c r="C210" s="52"/>
      <c r="E210" s="52"/>
      <c r="F210" s="56"/>
      <c r="G210" s="35">
        <v>39630</v>
      </c>
      <c r="H210" s="35">
        <v>40724</v>
      </c>
      <c r="I210" s="35">
        <v>41090</v>
      </c>
      <c r="J210" s="54">
        <v>0</v>
      </c>
      <c r="K210" s="54">
        <v>0</v>
      </c>
      <c r="L210" s="54">
        <v>0</v>
      </c>
      <c r="M210" s="58" t="s">
        <v>670</v>
      </c>
      <c r="N210" s="56" t="s">
        <v>28</v>
      </c>
      <c r="O210" s="56" t="s">
        <v>22</v>
      </c>
      <c r="P210" s="56" t="s">
        <v>23</v>
      </c>
      <c r="Q210" s="56"/>
      <c r="R210" s="50"/>
      <c r="S210" s="50" t="s">
        <v>30</v>
      </c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</row>
    <row r="211" spans="1:35" s="57" customFormat="1" ht="12.75" customHeight="1">
      <c r="A211" s="56" t="s">
        <v>671</v>
      </c>
      <c r="B211" s="52" t="s">
        <v>672</v>
      </c>
      <c r="C211" s="51"/>
      <c r="D211" s="51"/>
      <c r="E211" s="51"/>
      <c r="F211" s="56"/>
      <c r="G211" s="35">
        <v>39630</v>
      </c>
      <c r="H211" s="35">
        <v>40724</v>
      </c>
      <c r="I211" s="35">
        <v>41090</v>
      </c>
      <c r="J211" s="54">
        <v>0</v>
      </c>
      <c r="K211" s="54">
        <v>0</v>
      </c>
      <c r="L211" s="54">
        <v>0</v>
      </c>
      <c r="M211" s="52" t="s">
        <v>673</v>
      </c>
      <c r="N211" s="56" t="s">
        <v>28</v>
      </c>
      <c r="O211" s="56" t="s">
        <v>22</v>
      </c>
      <c r="P211" s="50" t="s">
        <v>23</v>
      </c>
      <c r="Q211" s="50"/>
      <c r="R211" s="56"/>
      <c r="S211" s="50" t="s">
        <v>30</v>
      </c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s="57" customFormat="1" ht="12.75" customHeight="1">
      <c r="A212" s="56" t="s">
        <v>43</v>
      </c>
      <c r="B212" s="52" t="s">
        <v>37</v>
      </c>
      <c r="C212" s="51"/>
      <c r="D212" s="51"/>
      <c r="E212" s="51"/>
      <c r="F212" s="56"/>
      <c r="G212" s="35"/>
      <c r="H212" s="35"/>
      <c r="I212" s="35"/>
      <c r="J212" s="54">
        <v>60000</v>
      </c>
      <c r="K212" s="54">
        <v>0</v>
      </c>
      <c r="L212" s="54">
        <v>0</v>
      </c>
      <c r="M212" s="52" t="s">
        <v>674</v>
      </c>
      <c r="N212" s="56"/>
      <c r="O212" s="31" t="s">
        <v>328</v>
      </c>
      <c r="P212" s="28" t="s">
        <v>35</v>
      </c>
      <c r="Q212" s="50"/>
      <c r="R212" s="56"/>
      <c r="S212" s="50" t="s">
        <v>24</v>
      </c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s="57" customFormat="1" ht="12.75" customHeight="1">
      <c r="A213" s="56" t="s">
        <v>675</v>
      </c>
      <c r="B213" s="45" t="s">
        <v>676</v>
      </c>
      <c r="C213" s="24" t="s">
        <v>138</v>
      </c>
      <c r="D213" s="51"/>
      <c r="E213" s="51"/>
      <c r="F213" s="56"/>
      <c r="G213" s="35">
        <v>40603</v>
      </c>
      <c r="H213" s="35"/>
      <c r="I213" s="35"/>
      <c r="J213" s="54">
        <v>29975.02</v>
      </c>
      <c r="K213" s="54">
        <v>11717.508</v>
      </c>
      <c r="L213" s="54">
        <v>2725</v>
      </c>
      <c r="M213" s="43" t="s">
        <v>677</v>
      </c>
      <c r="N213" s="31" t="s">
        <v>49</v>
      </c>
      <c r="O213" s="31" t="s">
        <v>50</v>
      </c>
      <c r="P213" s="28" t="s">
        <v>35</v>
      </c>
      <c r="Q213" s="50"/>
      <c r="R213" s="56"/>
      <c r="S213" s="50" t="s">
        <v>51</v>
      </c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s="57" customFormat="1" ht="12.75" customHeight="1">
      <c r="A214" s="27" t="s">
        <v>678</v>
      </c>
      <c r="B214" s="45" t="s">
        <v>46</v>
      </c>
      <c r="C214" s="24" t="s">
        <v>138</v>
      </c>
      <c r="D214" s="51"/>
      <c r="E214" s="51"/>
      <c r="F214" s="56"/>
      <c r="G214" s="35">
        <v>40513</v>
      </c>
      <c r="H214" s="35">
        <v>41030</v>
      </c>
      <c r="I214" s="35"/>
      <c r="J214" s="42">
        <v>400000</v>
      </c>
      <c r="K214" s="42">
        <v>118687.81818181818</v>
      </c>
      <c r="L214" s="42">
        <v>27601.818181818184</v>
      </c>
      <c r="M214" s="43" t="s">
        <v>679</v>
      </c>
      <c r="N214" s="56" t="s">
        <v>49</v>
      </c>
      <c r="O214" s="31" t="s">
        <v>50</v>
      </c>
      <c r="P214" s="28" t="s">
        <v>35</v>
      </c>
      <c r="Q214" s="50"/>
      <c r="R214" s="56"/>
      <c r="S214" s="50" t="s">
        <v>51</v>
      </c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250" s="57" customFormat="1" ht="12.75" customHeight="1">
      <c r="A215" s="86" t="s">
        <v>680</v>
      </c>
      <c r="B215" s="185" t="s">
        <v>681</v>
      </c>
      <c r="C215" s="51"/>
      <c r="D215" s="51"/>
      <c r="E215" s="51"/>
      <c r="G215" s="35">
        <v>39630</v>
      </c>
      <c r="H215" s="35">
        <v>40705</v>
      </c>
      <c r="I215" s="120">
        <v>41090</v>
      </c>
      <c r="J215" s="186">
        <v>0</v>
      </c>
      <c r="K215" s="186">
        <v>0</v>
      </c>
      <c r="L215" s="186">
        <v>0</v>
      </c>
      <c r="M215" s="38" t="s">
        <v>682</v>
      </c>
      <c r="N215" s="85" t="s">
        <v>28</v>
      </c>
      <c r="O215" s="36" t="s">
        <v>22</v>
      </c>
      <c r="P215" s="36" t="s">
        <v>23</v>
      </c>
      <c r="Q215" s="56"/>
      <c r="R215" s="36"/>
      <c r="S215" s="36" t="s">
        <v>30</v>
      </c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</row>
    <row r="216" spans="1:250" s="57" customFormat="1" ht="12.75" customHeight="1">
      <c r="A216" s="188" t="s">
        <v>683</v>
      </c>
      <c r="B216" s="189" t="s">
        <v>684</v>
      </c>
      <c r="C216" s="189" t="s">
        <v>685</v>
      </c>
      <c r="D216" s="189"/>
      <c r="E216" s="189"/>
      <c r="F216" s="188"/>
      <c r="G216" s="190">
        <v>39692</v>
      </c>
      <c r="H216" s="190">
        <v>40786</v>
      </c>
      <c r="I216" s="190">
        <v>41152</v>
      </c>
      <c r="J216" s="191">
        <v>0</v>
      </c>
      <c r="K216" s="191">
        <v>0</v>
      </c>
      <c r="L216" s="191">
        <v>0</v>
      </c>
      <c r="M216" s="192" t="s">
        <v>686</v>
      </c>
      <c r="N216" s="188" t="s">
        <v>28</v>
      </c>
      <c r="O216" s="188" t="s">
        <v>101</v>
      </c>
      <c r="P216" s="187" t="s">
        <v>63</v>
      </c>
      <c r="Q216" s="187"/>
      <c r="R216" s="188"/>
      <c r="S216" s="187" t="s">
        <v>30</v>
      </c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</row>
    <row r="217" spans="1:19" s="194" customFormat="1" ht="12.75" customHeight="1">
      <c r="A217" s="23" t="s">
        <v>687</v>
      </c>
      <c r="B217" s="39" t="s">
        <v>477</v>
      </c>
      <c r="C217" s="39" t="s">
        <v>688</v>
      </c>
      <c r="D217" s="39" t="s">
        <v>689</v>
      </c>
      <c r="E217" s="72"/>
      <c r="F217" s="22" t="s">
        <v>47</v>
      </c>
      <c r="G217" s="40">
        <v>40299</v>
      </c>
      <c r="H217" s="40">
        <v>40663</v>
      </c>
      <c r="I217" s="40">
        <v>41029</v>
      </c>
      <c r="J217" s="42">
        <v>159281</v>
      </c>
      <c r="K217" s="42">
        <v>0</v>
      </c>
      <c r="L217" s="42">
        <v>55176</v>
      </c>
      <c r="M217" s="24" t="s">
        <v>690</v>
      </c>
      <c r="N217" s="22" t="s">
        <v>248</v>
      </c>
      <c r="O217" s="22" t="s">
        <v>554</v>
      </c>
      <c r="P217" s="28" t="s">
        <v>23</v>
      </c>
      <c r="Q217" s="28"/>
      <c r="R217" s="28"/>
      <c r="S217" s="28" t="s">
        <v>30</v>
      </c>
    </row>
    <row r="218" spans="1:19" s="28" customFormat="1" ht="12.75" customHeight="1">
      <c r="A218" s="23" t="s">
        <v>381</v>
      </c>
      <c r="B218" s="39" t="s">
        <v>382</v>
      </c>
      <c r="C218" s="39" t="s">
        <v>383</v>
      </c>
      <c r="D218" s="39"/>
      <c r="E218" s="39"/>
      <c r="F218" s="22" t="s">
        <v>47</v>
      </c>
      <c r="G218" s="40">
        <v>40330</v>
      </c>
      <c r="H218" s="40">
        <v>40694</v>
      </c>
      <c r="I218" s="40">
        <v>41060</v>
      </c>
      <c r="J218" s="42">
        <v>95392</v>
      </c>
      <c r="K218" s="42">
        <v>14472</v>
      </c>
      <c r="L218" s="42">
        <v>23221</v>
      </c>
      <c r="M218" s="122" t="s">
        <v>384</v>
      </c>
      <c r="N218" s="22" t="s">
        <v>73</v>
      </c>
      <c r="O218" s="22" t="s">
        <v>83</v>
      </c>
      <c r="P218" s="28" t="s">
        <v>23</v>
      </c>
      <c r="Q218" s="28" t="s">
        <v>250</v>
      </c>
      <c r="R218" s="28" t="s">
        <v>691</v>
      </c>
      <c r="S218" s="28" t="s">
        <v>30</v>
      </c>
    </row>
    <row r="219" spans="1:19" s="28" customFormat="1" ht="12.75" customHeight="1">
      <c r="A219" s="27" t="s">
        <v>431</v>
      </c>
      <c r="B219" s="24" t="s">
        <v>432</v>
      </c>
      <c r="C219" s="39"/>
      <c r="D219" s="39"/>
      <c r="E219" s="39"/>
      <c r="F219" s="22" t="s">
        <v>47</v>
      </c>
      <c r="G219" s="40">
        <v>40634</v>
      </c>
      <c r="H219" s="40">
        <v>40663</v>
      </c>
      <c r="I219" s="40"/>
      <c r="J219" s="42">
        <v>1000</v>
      </c>
      <c r="K219" s="195">
        <v>391</v>
      </c>
      <c r="L219" s="195">
        <v>91</v>
      </c>
      <c r="M219" s="196" t="s">
        <v>433</v>
      </c>
      <c r="N219" s="22" t="s">
        <v>434</v>
      </c>
      <c r="O219" s="22" t="s">
        <v>199</v>
      </c>
      <c r="P219" s="28" t="s">
        <v>199</v>
      </c>
      <c r="S219" s="28" t="s">
        <v>51</v>
      </c>
    </row>
    <row r="220" spans="1:19" s="28" customFormat="1" ht="12.75" customHeight="1">
      <c r="A220" s="129" t="s">
        <v>692</v>
      </c>
      <c r="B220" s="45" t="s">
        <v>195</v>
      </c>
      <c r="C220" s="39"/>
      <c r="D220" s="39"/>
      <c r="E220" s="39"/>
      <c r="F220" s="22"/>
      <c r="G220" s="40">
        <v>40544</v>
      </c>
      <c r="H220" s="40">
        <v>40633</v>
      </c>
      <c r="I220" s="40"/>
      <c r="J220" s="42">
        <v>86419.52397000001</v>
      </c>
      <c r="K220" s="42">
        <v>0</v>
      </c>
      <c r="L220" s="42">
        <v>29936.174970000004</v>
      </c>
      <c r="M220" s="43" t="s">
        <v>693</v>
      </c>
      <c r="N220" s="22" t="s">
        <v>694</v>
      </c>
      <c r="O220" s="22" t="s">
        <v>199</v>
      </c>
      <c r="P220" s="28" t="s">
        <v>199</v>
      </c>
      <c r="Q220" s="28" t="s">
        <v>695</v>
      </c>
      <c r="S220" s="28" t="s">
        <v>30</v>
      </c>
    </row>
    <row r="221" spans="1:23" ht="12.75" customHeight="1">
      <c r="A221" s="23" t="s">
        <v>696</v>
      </c>
      <c r="B221" s="39" t="s">
        <v>244</v>
      </c>
      <c r="C221" s="39"/>
      <c r="D221" s="39"/>
      <c r="E221" s="39"/>
      <c r="F221" s="22"/>
      <c r="G221" s="40">
        <v>40081</v>
      </c>
      <c r="H221" s="40">
        <v>40724</v>
      </c>
      <c r="I221" s="35">
        <v>41090</v>
      </c>
      <c r="J221" s="42">
        <v>0</v>
      </c>
      <c r="K221" s="42">
        <v>0</v>
      </c>
      <c r="L221" s="42">
        <v>0</v>
      </c>
      <c r="M221" s="197" t="s">
        <v>697</v>
      </c>
      <c r="N221" s="22" t="s">
        <v>698</v>
      </c>
      <c r="O221" s="85" t="s">
        <v>182</v>
      </c>
      <c r="P221" s="85" t="s">
        <v>23</v>
      </c>
      <c r="Q221" s="50" t="s">
        <v>699</v>
      </c>
      <c r="R221" s="56" t="s">
        <v>700</v>
      </c>
      <c r="S221" s="50" t="s">
        <v>30</v>
      </c>
      <c r="T221" s="194"/>
      <c r="U221" s="28"/>
      <c r="V221" s="194"/>
      <c r="W221" s="194"/>
    </row>
    <row r="222" spans="1:23" ht="12.75" customHeight="1">
      <c r="A222" s="198" t="s">
        <v>701</v>
      </c>
      <c r="B222" s="39" t="s">
        <v>702</v>
      </c>
      <c r="C222" s="39"/>
      <c r="D222" s="39"/>
      <c r="E222" s="39"/>
      <c r="F222" s="22"/>
      <c r="G222" s="40">
        <v>40483</v>
      </c>
      <c r="H222" s="40">
        <v>40786</v>
      </c>
      <c r="I222" s="35"/>
      <c r="J222" s="42">
        <v>73692</v>
      </c>
      <c r="K222" s="42">
        <v>0</v>
      </c>
      <c r="L222" s="42">
        <v>20479</v>
      </c>
      <c r="M222" s="38" t="s">
        <v>703</v>
      </c>
      <c r="N222" s="22" t="s">
        <v>698</v>
      </c>
      <c r="O222" s="85" t="s">
        <v>639</v>
      </c>
      <c r="P222" s="85" t="s">
        <v>23</v>
      </c>
      <c r="Q222" s="50" t="s">
        <v>704</v>
      </c>
      <c r="R222" s="56" t="s">
        <v>705</v>
      </c>
      <c r="S222" s="50" t="s">
        <v>30</v>
      </c>
      <c r="T222" s="194"/>
      <c r="U222" s="28"/>
      <c r="V222" s="194"/>
      <c r="W222" s="194"/>
    </row>
    <row r="223" spans="1:19" s="28" customFormat="1" ht="12.75" customHeight="1">
      <c r="A223" s="23" t="s">
        <v>52</v>
      </c>
      <c r="B223" s="24" t="s">
        <v>53</v>
      </c>
      <c r="C223" s="36"/>
      <c r="D223" s="24"/>
      <c r="E223" s="39"/>
      <c r="F223" s="22" t="s">
        <v>47</v>
      </c>
      <c r="G223" s="40">
        <v>40231</v>
      </c>
      <c r="H223" s="40">
        <v>40595</v>
      </c>
      <c r="I223" s="40">
        <v>40960</v>
      </c>
      <c r="J223" s="42">
        <v>149990</v>
      </c>
      <c r="K223" s="42">
        <v>0</v>
      </c>
      <c r="L223" s="42">
        <v>49098</v>
      </c>
      <c r="M223" s="47" t="s">
        <v>54</v>
      </c>
      <c r="N223" s="22" t="s">
        <v>55</v>
      </c>
      <c r="O223" s="22" t="s">
        <v>40</v>
      </c>
      <c r="P223" s="28" t="s">
        <v>35</v>
      </c>
      <c r="Q223" s="22" t="s">
        <v>56</v>
      </c>
      <c r="R223" s="28" t="s">
        <v>57</v>
      </c>
      <c r="S223" s="28" t="s">
        <v>30</v>
      </c>
    </row>
    <row r="224" spans="1:23" ht="12.75" customHeight="1">
      <c r="A224" s="149" t="s">
        <v>706</v>
      </c>
      <c r="B224" s="39" t="s">
        <v>707</v>
      </c>
      <c r="C224" s="39"/>
      <c r="D224" s="39"/>
      <c r="E224" s="39"/>
      <c r="F224" s="22"/>
      <c r="G224" s="40">
        <v>40540</v>
      </c>
      <c r="H224" s="40">
        <v>41088</v>
      </c>
      <c r="I224" s="35"/>
      <c r="J224" s="42">
        <v>127896</v>
      </c>
      <c r="K224" s="42">
        <v>0</v>
      </c>
      <c r="L224" s="42">
        <v>7411</v>
      </c>
      <c r="M224" s="38" t="s">
        <v>708</v>
      </c>
      <c r="N224" s="22" t="s">
        <v>709</v>
      </c>
      <c r="O224" s="85" t="s">
        <v>561</v>
      </c>
      <c r="P224" s="85" t="s">
        <v>35</v>
      </c>
      <c r="Q224" s="50"/>
      <c r="R224" s="56"/>
      <c r="S224" s="50" t="s">
        <v>24</v>
      </c>
      <c r="T224" s="194"/>
      <c r="U224" s="28"/>
      <c r="V224" s="194"/>
      <c r="W224" s="194"/>
    </row>
    <row r="225" spans="1:19" s="45" customFormat="1" ht="12.75" customHeight="1">
      <c r="A225" s="27" t="s">
        <v>710</v>
      </c>
      <c r="B225" s="45" t="s">
        <v>632</v>
      </c>
      <c r="C225" s="30"/>
      <c r="D225" s="30"/>
      <c r="E225" s="30"/>
      <c r="F225" s="33"/>
      <c r="G225" s="40">
        <v>40637</v>
      </c>
      <c r="H225" s="40">
        <v>40999</v>
      </c>
      <c r="I225" s="32"/>
      <c r="J225" s="29">
        <v>23327</v>
      </c>
      <c r="K225" s="29">
        <v>0</v>
      </c>
      <c r="L225" s="29">
        <v>8081</v>
      </c>
      <c r="M225" s="43" t="s">
        <v>711</v>
      </c>
      <c r="N225" s="31" t="s">
        <v>100</v>
      </c>
      <c r="O225" s="31" t="s">
        <v>101</v>
      </c>
      <c r="P225" s="28" t="s">
        <v>63</v>
      </c>
      <c r="Q225" s="63" t="s">
        <v>712</v>
      </c>
      <c r="R225" s="45" t="s">
        <v>713</v>
      </c>
      <c r="S225" s="31" t="s">
        <v>30</v>
      </c>
    </row>
    <row r="226" spans="1:19" s="28" customFormat="1" ht="12.75" customHeight="1">
      <c r="A226" s="23" t="s">
        <v>714</v>
      </c>
      <c r="B226" s="39" t="s">
        <v>715</v>
      </c>
      <c r="C226" s="39"/>
      <c r="D226" s="39"/>
      <c r="E226" s="39"/>
      <c r="F226" s="22"/>
      <c r="G226" s="40">
        <v>40543</v>
      </c>
      <c r="H226" s="40">
        <v>40968</v>
      </c>
      <c r="I226" s="40"/>
      <c r="J226" s="42">
        <v>27362.6664618</v>
      </c>
      <c r="K226" s="42">
        <v>0</v>
      </c>
      <c r="L226" s="42">
        <v>9478.570735133333</v>
      </c>
      <c r="M226" s="43" t="s">
        <v>716</v>
      </c>
      <c r="N226" s="199" t="s">
        <v>28</v>
      </c>
      <c r="O226" s="31" t="s">
        <v>78</v>
      </c>
      <c r="P226" s="31" t="s">
        <v>23</v>
      </c>
      <c r="Q226" s="22" t="s">
        <v>718</v>
      </c>
      <c r="R226" s="28" t="s">
        <v>717</v>
      </c>
      <c r="S226" s="28" t="s">
        <v>30</v>
      </c>
    </row>
    <row r="227" spans="1:250" ht="12.75" customHeight="1">
      <c r="A227" s="27" t="s">
        <v>616</v>
      </c>
      <c r="B227" s="24" t="s">
        <v>617</v>
      </c>
      <c r="C227" s="52"/>
      <c r="E227" s="52"/>
      <c r="F227" s="56"/>
      <c r="G227" s="173">
        <v>39661</v>
      </c>
      <c r="H227" s="173">
        <v>40755</v>
      </c>
      <c r="I227" s="35">
        <v>41121</v>
      </c>
      <c r="J227" s="42">
        <v>0</v>
      </c>
      <c r="K227" s="42">
        <v>0</v>
      </c>
      <c r="L227" s="42">
        <v>0</v>
      </c>
      <c r="M227" s="58" t="s">
        <v>719</v>
      </c>
      <c r="N227" s="56" t="s">
        <v>28</v>
      </c>
      <c r="O227" s="56" t="s">
        <v>101</v>
      </c>
      <c r="P227" s="56" t="s">
        <v>63</v>
      </c>
      <c r="Q227" s="56"/>
      <c r="R227" s="56"/>
      <c r="S227" s="56" t="s">
        <v>30</v>
      </c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0"/>
      <c r="GM227" s="40"/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  <c r="HP227" s="40"/>
      <c r="HQ227" s="40"/>
      <c r="HR227" s="40"/>
      <c r="HS227" s="40"/>
      <c r="HT227" s="40"/>
      <c r="HU227" s="40"/>
      <c r="HV227" s="40"/>
      <c r="HW227" s="40"/>
      <c r="HX227" s="40"/>
      <c r="HY227" s="40"/>
      <c r="HZ227" s="40"/>
      <c r="IA227" s="40"/>
      <c r="IB227" s="40"/>
      <c r="IC227" s="40"/>
      <c r="ID227" s="40"/>
      <c r="IE227" s="40"/>
      <c r="IF227" s="40"/>
      <c r="IG227" s="40"/>
      <c r="IH227" s="40"/>
      <c r="II227" s="40"/>
      <c r="IJ227" s="40"/>
      <c r="IK227" s="40"/>
      <c r="IL227" s="40"/>
      <c r="IM227" s="40"/>
      <c r="IN227" s="40"/>
      <c r="IO227" s="40"/>
      <c r="IP227" s="40"/>
    </row>
    <row r="228" spans="1:19" s="75" customFormat="1" ht="12.75" customHeight="1">
      <c r="A228" s="56" t="s">
        <v>410</v>
      </c>
      <c r="B228" s="24" t="s">
        <v>184</v>
      </c>
      <c r="C228" s="39"/>
      <c r="D228" s="39"/>
      <c r="E228" s="39"/>
      <c r="F228" s="22"/>
      <c r="G228" s="40">
        <v>40513</v>
      </c>
      <c r="H228" s="40">
        <v>40877</v>
      </c>
      <c r="I228" s="40">
        <v>41060</v>
      </c>
      <c r="J228" s="42">
        <v>0</v>
      </c>
      <c r="K228" s="42">
        <v>0</v>
      </c>
      <c r="L228" s="42">
        <v>0</v>
      </c>
      <c r="M228" s="24" t="s">
        <v>411</v>
      </c>
      <c r="N228" s="22" t="s">
        <v>412</v>
      </c>
      <c r="O228" s="22" t="s">
        <v>187</v>
      </c>
      <c r="P228" s="28" t="s">
        <v>187</v>
      </c>
      <c r="Q228" s="28"/>
      <c r="R228" s="28"/>
      <c r="S228" s="28" t="s">
        <v>30</v>
      </c>
    </row>
    <row r="229" spans="1:19" s="45" customFormat="1" ht="12.75" customHeight="1">
      <c r="A229" s="27" t="s">
        <v>720</v>
      </c>
      <c r="B229" s="45" t="s">
        <v>721</v>
      </c>
      <c r="C229" s="24" t="s">
        <v>153</v>
      </c>
      <c r="D229" s="73"/>
      <c r="E229" s="73"/>
      <c r="F229" s="33"/>
      <c r="G229" s="64">
        <v>40695</v>
      </c>
      <c r="H229" s="40">
        <v>41060</v>
      </c>
      <c r="I229" s="32"/>
      <c r="J229" s="42">
        <v>43000</v>
      </c>
      <c r="K229" s="42">
        <v>22790</v>
      </c>
      <c r="L229" s="42">
        <v>0</v>
      </c>
      <c r="M229" s="43" t="s">
        <v>722</v>
      </c>
      <c r="N229" s="31" t="s">
        <v>28</v>
      </c>
      <c r="O229" s="31" t="s">
        <v>22</v>
      </c>
      <c r="P229" s="28" t="s">
        <v>23</v>
      </c>
      <c r="R229" s="31"/>
      <c r="S229" s="31" t="s">
        <v>30</v>
      </c>
    </row>
    <row r="230" spans="1:19" s="45" customFormat="1" ht="12.75" customHeight="1">
      <c r="A230" s="71" t="s">
        <v>723</v>
      </c>
      <c r="B230" s="39" t="s">
        <v>80</v>
      </c>
      <c r="C230" s="39" t="s">
        <v>724</v>
      </c>
      <c r="D230" s="39" t="s">
        <v>225</v>
      </c>
      <c r="E230" s="39"/>
      <c r="F230" s="22" t="s">
        <v>47</v>
      </c>
      <c r="G230" s="40">
        <v>40674</v>
      </c>
      <c r="H230" s="40">
        <v>41121</v>
      </c>
      <c r="I230" s="35"/>
      <c r="J230" s="42">
        <v>157599</v>
      </c>
      <c r="K230" s="42">
        <v>38691</v>
      </c>
      <c r="L230" s="42">
        <v>37273</v>
      </c>
      <c r="M230" s="24" t="s">
        <v>725</v>
      </c>
      <c r="N230" s="22" t="s">
        <v>28</v>
      </c>
      <c r="O230" s="22" t="s">
        <v>83</v>
      </c>
      <c r="P230" s="28" t="s">
        <v>23</v>
      </c>
      <c r="Q230" s="75"/>
      <c r="R230" s="75"/>
      <c r="S230" s="28" t="s">
        <v>30</v>
      </c>
    </row>
    <row r="231" spans="1:23" ht="12.75" customHeight="1">
      <c r="A231" s="28" t="s">
        <v>726</v>
      </c>
      <c r="B231" s="24" t="s">
        <v>195</v>
      </c>
      <c r="C231" s="24"/>
      <c r="D231" s="24"/>
      <c r="E231" s="24"/>
      <c r="F231" s="22"/>
      <c r="G231" s="40">
        <v>40575</v>
      </c>
      <c r="H231" s="40">
        <v>40939</v>
      </c>
      <c r="I231" s="35"/>
      <c r="J231" s="42">
        <v>201000</v>
      </c>
      <c r="K231" s="42">
        <v>0</v>
      </c>
      <c r="L231" s="42">
        <v>69628</v>
      </c>
      <c r="M231" s="24" t="s">
        <v>727</v>
      </c>
      <c r="N231" s="22" t="s">
        <v>73</v>
      </c>
      <c r="O231" s="22" t="s">
        <v>198</v>
      </c>
      <c r="P231" s="28" t="s">
        <v>199</v>
      </c>
      <c r="Q231" s="22" t="s">
        <v>728</v>
      </c>
      <c r="R231" s="28"/>
      <c r="S231" s="28" t="s">
        <v>30</v>
      </c>
      <c r="T231" s="194"/>
      <c r="U231" s="75"/>
      <c r="V231" s="75"/>
      <c r="W231" s="75"/>
    </row>
    <row r="232" spans="1:19" s="28" customFormat="1" ht="12.75" customHeight="1">
      <c r="A232" s="23" t="s">
        <v>265</v>
      </c>
      <c r="B232" s="24" t="s">
        <v>266</v>
      </c>
      <c r="C232" s="39"/>
      <c r="D232" s="24"/>
      <c r="E232" s="39"/>
      <c r="F232" s="22" t="s">
        <v>47</v>
      </c>
      <c r="G232" s="40">
        <v>40430</v>
      </c>
      <c r="H232" s="40">
        <v>40724</v>
      </c>
      <c r="I232" s="40">
        <v>40908</v>
      </c>
      <c r="J232" s="42">
        <v>0</v>
      </c>
      <c r="K232" s="42">
        <v>0</v>
      </c>
      <c r="L232" s="42">
        <v>0</v>
      </c>
      <c r="M232" s="22" t="s">
        <v>267</v>
      </c>
      <c r="N232" s="22" t="s">
        <v>28</v>
      </c>
      <c r="O232" s="22" t="s">
        <v>34</v>
      </c>
      <c r="P232" s="28" t="s">
        <v>35</v>
      </c>
      <c r="S232" s="28" t="s">
        <v>30</v>
      </c>
    </row>
    <row r="233" spans="1:23" ht="12.75" customHeight="1">
      <c r="A233" s="23" t="s">
        <v>729</v>
      </c>
      <c r="B233" s="39" t="s">
        <v>730</v>
      </c>
      <c r="C233" s="24"/>
      <c r="D233" s="24"/>
      <c r="E233" s="24"/>
      <c r="F233" s="22" t="s">
        <v>47</v>
      </c>
      <c r="G233" s="40">
        <v>40269</v>
      </c>
      <c r="H233" s="40">
        <v>40633</v>
      </c>
      <c r="I233" s="35"/>
      <c r="J233" s="42">
        <v>240975</v>
      </c>
      <c r="K233" s="42">
        <v>37209</v>
      </c>
      <c r="L233" s="42">
        <v>83475</v>
      </c>
      <c r="M233" s="24" t="s">
        <v>731</v>
      </c>
      <c r="N233" s="22" t="s">
        <v>698</v>
      </c>
      <c r="O233" s="22" t="s">
        <v>22</v>
      </c>
      <c r="P233" s="28" t="s">
        <v>23</v>
      </c>
      <c r="Q233" s="28"/>
      <c r="R233" s="28"/>
      <c r="S233" s="28" t="s">
        <v>30</v>
      </c>
      <c r="T233" s="194"/>
      <c r="U233" s="194"/>
      <c r="V233" s="194"/>
      <c r="W233" s="194"/>
    </row>
    <row r="234" spans="1:23" ht="12.75" customHeight="1">
      <c r="A234" s="86" t="s">
        <v>732</v>
      </c>
      <c r="B234" s="39" t="s">
        <v>733</v>
      </c>
      <c r="C234" s="72"/>
      <c r="D234" s="72"/>
      <c r="E234" s="72"/>
      <c r="F234" s="22" t="s">
        <v>47</v>
      </c>
      <c r="G234" s="40">
        <v>40118</v>
      </c>
      <c r="H234" s="40">
        <v>41213</v>
      </c>
      <c r="I234" s="35"/>
      <c r="J234" s="42">
        <v>102142.3488226141</v>
      </c>
      <c r="K234" s="42">
        <v>37364.2581375</v>
      </c>
      <c r="L234" s="42">
        <v>27457.931291493776</v>
      </c>
      <c r="M234" s="24" t="s">
        <v>734</v>
      </c>
      <c r="N234" s="22" t="s">
        <v>735</v>
      </c>
      <c r="O234" s="22" t="s">
        <v>50</v>
      </c>
      <c r="P234" s="28" t="s">
        <v>35</v>
      </c>
      <c r="Q234" s="22" t="s">
        <v>736</v>
      </c>
      <c r="R234" s="28" t="s">
        <v>737</v>
      </c>
      <c r="S234" s="28" t="s">
        <v>51</v>
      </c>
      <c r="T234" s="194"/>
      <c r="U234" s="194"/>
      <c r="V234" s="194"/>
      <c r="W234" s="194"/>
    </row>
    <row r="235" spans="1:19" s="28" customFormat="1" ht="12.75" customHeight="1">
      <c r="A235" s="23" t="s">
        <v>292</v>
      </c>
      <c r="B235" s="24" t="s">
        <v>150</v>
      </c>
      <c r="C235" s="39"/>
      <c r="D235" s="24"/>
      <c r="E235" s="39"/>
      <c r="F235" s="22" t="s">
        <v>47</v>
      </c>
      <c r="G235" s="40">
        <v>40452</v>
      </c>
      <c r="H235" s="40">
        <v>41547</v>
      </c>
      <c r="I235" s="40"/>
      <c r="J235" s="42">
        <v>74307.5191494</v>
      </c>
      <c r="K235" s="42">
        <v>22000</v>
      </c>
      <c r="L235" s="42">
        <v>25740.5131694</v>
      </c>
      <c r="M235" s="43" t="s">
        <v>293</v>
      </c>
      <c r="N235" s="31" t="s">
        <v>28</v>
      </c>
      <c r="O235" s="31" t="s">
        <v>22</v>
      </c>
      <c r="P235" s="28" t="s">
        <v>23</v>
      </c>
      <c r="S235" s="28" t="s">
        <v>30</v>
      </c>
    </row>
    <row r="236" spans="1:23" ht="12.75" customHeight="1">
      <c r="A236" s="23" t="s">
        <v>738</v>
      </c>
      <c r="B236" s="39" t="s">
        <v>46</v>
      </c>
      <c r="C236" s="72"/>
      <c r="D236" s="72"/>
      <c r="E236" s="72"/>
      <c r="F236" s="22" t="s">
        <v>47</v>
      </c>
      <c r="G236" s="40">
        <v>40628</v>
      </c>
      <c r="H236" s="40">
        <v>40724</v>
      </c>
      <c r="I236" s="40"/>
      <c r="J236" s="42">
        <v>3750</v>
      </c>
      <c r="K236" s="42">
        <v>0</v>
      </c>
      <c r="L236" s="42">
        <v>1299.0196078431372</v>
      </c>
      <c r="M236" s="24" t="s">
        <v>739</v>
      </c>
      <c r="N236" s="22" t="s">
        <v>740</v>
      </c>
      <c r="O236" s="22" t="s">
        <v>50</v>
      </c>
      <c r="P236" s="28" t="s">
        <v>35</v>
      </c>
      <c r="Q236" s="28"/>
      <c r="R236" s="28"/>
      <c r="S236" s="28" t="s">
        <v>51</v>
      </c>
      <c r="T236" s="194"/>
      <c r="U236" s="194"/>
      <c r="V236" s="194"/>
      <c r="W236" s="194"/>
    </row>
    <row r="237" spans="1:19" s="28" customFormat="1" ht="12.75" customHeight="1">
      <c r="A237" s="23" t="s">
        <v>294</v>
      </c>
      <c r="B237" s="24" t="s">
        <v>46</v>
      </c>
      <c r="C237" s="39" t="s">
        <v>138</v>
      </c>
      <c r="D237" s="24"/>
      <c r="E237" s="39"/>
      <c r="F237" s="22" t="s">
        <v>47</v>
      </c>
      <c r="G237" s="40">
        <v>40299</v>
      </c>
      <c r="H237" s="40" t="s">
        <v>295</v>
      </c>
      <c r="I237" s="40">
        <v>40908</v>
      </c>
      <c r="J237" s="42">
        <v>0</v>
      </c>
      <c r="K237" s="42">
        <v>0</v>
      </c>
      <c r="L237" s="42">
        <v>0</v>
      </c>
      <c r="M237" s="43" t="s">
        <v>296</v>
      </c>
      <c r="N237" s="31" t="s">
        <v>49</v>
      </c>
      <c r="O237" s="31" t="s">
        <v>50</v>
      </c>
      <c r="P237" s="28" t="s">
        <v>35</v>
      </c>
      <c r="S237" s="28" t="s">
        <v>51</v>
      </c>
    </row>
    <row r="238" spans="1:23" ht="12.75" customHeight="1">
      <c r="A238" s="28" t="s">
        <v>741</v>
      </c>
      <c r="B238" s="24" t="s">
        <v>195</v>
      </c>
      <c r="C238" s="24" t="s">
        <v>432</v>
      </c>
      <c r="D238" s="24"/>
      <c r="E238" s="24"/>
      <c r="F238" s="22"/>
      <c r="G238" s="40">
        <v>40680</v>
      </c>
      <c r="H238" s="40">
        <v>41090</v>
      </c>
      <c r="I238" s="35"/>
      <c r="J238" s="42">
        <v>24870</v>
      </c>
      <c r="K238" s="42">
        <v>0</v>
      </c>
      <c r="L238" s="42">
        <v>8615</v>
      </c>
      <c r="M238" s="24" t="s">
        <v>742</v>
      </c>
      <c r="N238" s="22" t="s">
        <v>338</v>
      </c>
      <c r="O238" s="22" t="s">
        <v>198</v>
      </c>
      <c r="P238" s="28" t="s">
        <v>199</v>
      </c>
      <c r="Q238" s="28"/>
      <c r="R238" s="28"/>
      <c r="S238" s="28" t="s">
        <v>24</v>
      </c>
      <c r="T238" s="194"/>
      <c r="U238" s="75"/>
      <c r="V238" s="75"/>
      <c r="W238" s="75"/>
    </row>
    <row r="239" spans="1:23" ht="12.75" customHeight="1">
      <c r="A239" s="23" t="s">
        <v>268</v>
      </c>
      <c r="B239" s="24" t="s">
        <v>269</v>
      </c>
      <c r="C239" s="24"/>
      <c r="D239" s="24"/>
      <c r="E239" s="24"/>
      <c r="F239" s="22" t="s">
        <v>47</v>
      </c>
      <c r="G239" s="40">
        <v>39814</v>
      </c>
      <c r="H239" s="40">
        <v>41105</v>
      </c>
      <c r="I239" s="40"/>
      <c r="J239" s="42">
        <v>521456</v>
      </c>
      <c r="K239" s="42">
        <v>6768</v>
      </c>
      <c r="L239" s="42">
        <v>39318</v>
      </c>
      <c r="M239" s="24" t="s">
        <v>270</v>
      </c>
      <c r="N239" s="22" t="s">
        <v>82</v>
      </c>
      <c r="O239" s="22" t="s">
        <v>83</v>
      </c>
      <c r="P239" s="28" t="s">
        <v>23</v>
      </c>
      <c r="Q239" s="28" t="s">
        <v>271</v>
      </c>
      <c r="R239" s="28">
        <v>937836</v>
      </c>
      <c r="S239" s="28" t="s">
        <v>30</v>
      </c>
      <c r="T239" s="194"/>
      <c r="U239" s="75"/>
      <c r="V239" s="75"/>
      <c r="W239" s="75"/>
    </row>
    <row r="240" spans="1:23" ht="12.75" customHeight="1">
      <c r="A240" s="23" t="s">
        <v>743</v>
      </c>
      <c r="B240" s="39" t="s">
        <v>744</v>
      </c>
      <c r="C240" s="39"/>
      <c r="D240" s="39"/>
      <c r="E240" s="39"/>
      <c r="F240" s="22" t="s">
        <v>47</v>
      </c>
      <c r="G240" s="40">
        <v>40057</v>
      </c>
      <c r="H240" s="40">
        <v>41152</v>
      </c>
      <c r="I240" s="35"/>
      <c r="J240" s="42">
        <v>251945.52199250003</v>
      </c>
      <c r="K240" s="42">
        <v>45540</v>
      </c>
      <c r="L240" s="42">
        <v>86895.63474250001</v>
      </c>
      <c r="M240" s="24" t="s">
        <v>745</v>
      </c>
      <c r="N240" s="22" t="s">
        <v>248</v>
      </c>
      <c r="O240" s="22" t="s">
        <v>22</v>
      </c>
      <c r="P240" s="28" t="s">
        <v>23</v>
      </c>
      <c r="Q240" s="75"/>
      <c r="R240" s="75"/>
      <c r="S240" s="28" t="s">
        <v>30</v>
      </c>
      <c r="T240" s="194"/>
      <c r="U240" s="75"/>
      <c r="V240" s="194"/>
      <c r="W240" s="194"/>
    </row>
    <row r="241" spans="1:19" ht="12.75" customHeight="1">
      <c r="A241" s="86" t="s">
        <v>746</v>
      </c>
      <c r="B241" s="52" t="s">
        <v>496</v>
      </c>
      <c r="D241" s="51"/>
      <c r="F241" s="56" t="s">
        <v>47</v>
      </c>
      <c r="G241" s="35">
        <v>38944</v>
      </c>
      <c r="H241" s="35">
        <v>40390</v>
      </c>
      <c r="I241" s="35">
        <v>41121</v>
      </c>
      <c r="J241" s="54">
        <v>0</v>
      </c>
      <c r="K241" s="54">
        <v>0</v>
      </c>
      <c r="L241" s="54">
        <v>0</v>
      </c>
      <c r="M241" s="55" t="s">
        <v>747</v>
      </c>
      <c r="N241" s="200" t="s">
        <v>28</v>
      </c>
      <c r="O241" s="56" t="s">
        <v>22</v>
      </c>
      <c r="P241" s="50" t="s">
        <v>23</v>
      </c>
      <c r="Q241" s="200"/>
      <c r="R241" s="201"/>
      <c r="S241" s="50" t="s">
        <v>30</v>
      </c>
    </row>
    <row r="242" spans="1:23" ht="12.75" customHeight="1">
      <c r="A242" s="36" t="s">
        <v>495</v>
      </c>
      <c r="B242" s="39" t="s">
        <v>496</v>
      </c>
      <c r="C242" s="39" t="s">
        <v>497</v>
      </c>
      <c r="D242" s="39" t="s">
        <v>498</v>
      </c>
      <c r="E242" s="39" t="s">
        <v>288</v>
      </c>
      <c r="F242" s="22" t="s">
        <v>47</v>
      </c>
      <c r="G242" s="40">
        <v>39644</v>
      </c>
      <c r="H242" s="40">
        <v>40602</v>
      </c>
      <c r="I242" s="40">
        <v>41333</v>
      </c>
      <c r="J242" s="42">
        <v>0</v>
      </c>
      <c r="K242" s="42">
        <v>0</v>
      </c>
      <c r="L242" s="42">
        <v>0</v>
      </c>
      <c r="M242" s="24" t="s">
        <v>499</v>
      </c>
      <c r="N242" s="22" t="s">
        <v>248</v>
      </c>
      <c r="O242" s="22" t="s">
        <v>22</v>
      </c>
      <c r="P242" s="28" t="s">
        <v>23</v>
      </c>
      <c r="Q242" s="22"/>
      <c r="R242" s="28"/>
      <c r="S242" s="28" t="s">
        <v>30</v>
      </c>
      <c r="T242" s="194"/>
      <c r="U242" s="194"/>
      <c r="V242" s="194"/>
      <c r="W242" s="194"/>
    </row>
    <row r="243" spans="1:19" s="45" customFormat="1" ht="12.75" customHeight="1">
      <c r="A243" s="27" t="s">
        <v>137</v>
      </c>
      <c r="B243" s="24" t="s">
        <v>46</v>
      </c>
      <c r="C243" s="24" t="s">
        <v>138</v>
      </c>
      <c r="D243" s="24"/>
      <c r="E243" s="24"/>
      <c r="F243" s="33" t="s">
        <v>47</v>
      </c>
      <c r="G243" s="35">
        <v>40330</v>
      </c>
      <c r="H243" s="64">
        <v>40694</v>
      </c>
      <c r="I243" s="79">
        <v>41029</v>
      </c>
      <c r="J243" s="42">
        <v>0</v>
      </c>
      <c r="K243" s="42">
        <v>0</v>
      </c>
      <c r="L243" s="42">
        <v>0</v>
      </c>
      <c r="M243" s="43" t="s">
        <v>139</v>
      </c>
      <c r="N243" s="31" t="s">
        <v>49</v>
      </c>
      <c r="O243" s="50" t="s">
        <v>50</v>
      </c>
      <c r="P243" s="31" t="s">
        <v>35</v>
      </c>
      <c r="S243" s="31" t="s">
        <v>51</v>
      </c>
    </row>
    <row r="244" spans="1:19" ht="12.75" customHeight="1">
      <c r="A244" s="170" t="s">
        <v>748</v>
      </c>
      <c r="B244" s="161" t="s">
        <v>142</v>
      </c>
      <c r="C244" s="161" t="s">
        <v>232</v>
      </c>
      <c r="D244" s="161" t="s">
        <v>138</v>
      </c>
      <c r="E244" s="161" t="s">
        <v>749</v>
      </c>
      <c r="F244" s="56"/>
      <c r="G244" s="35">
        <v>40664</v>
      </c>
      <c r="J244" s="54">
        <v>100000.23990000002</v>
      </c>
      <c r="K244" s="54">
        <v>39091.002870000004</v>
      </c>
      <c r="L244" s="54">
        <v>9090.930900000001</v>
      </c>
      <c r="M244" s="183" t="s">
        <v>750</v>
      </c>
      <c r="N244" s="200" t="s">
        <v>49</v>
      </c>
      <c r="O244" s="56" t="s">
        <v>50</v>
      </c>
      <c r="P244" s="50" t="s">
        <v>35</v>
      </c>
      <c r="Q244" s="200"/>
      <c r="R244" s="201"/>
      <c r="S244" s="50" t="s">
        <v>51</v>
      </c>
    </row>
    <row r="245" spans="1:250" ht="12.75" customHeight="1">
      <c r="A245" s="86" t="s">
        <v>200</v>
      </c>
      <c r="B245" s="24" t="s">
        <v>195</v>
      </c>
      <c r="C245" s="52"/>
      <c r="E245" s="52"/>
      <c r="F245" s="56" t="s">
        <v>47</v>
      </c>
      <c r="G245" s="35">
        <v>39561</v>
      </c>
      <c r="H245" s="35">
        <v>40047</v>
      </c>
      <c r="I245" s="35">
        <v>40724</v>
      </c>
      <c r="J245" s="54">
        <v>0</v>
      </c>
      <c r="K245" s="54">
        <v>0</v>
      </c>
      <c r="L245" s="54">
        <v>0</v>
      </c>
      <c r="M245" s="65" t="s">
        <v>751</v>
      </c>
      <c r="N245" s="56" t="s">
        <v>752</v>
      </c>
      <c r="O245" s="56" t="s">
        <v>488</v>
      </c>
      <c r="P245" s="50" t="s">
        <v>199</v>
      </c>
      <c r="Q245" s="56"/>
      <c r="R245" s="50"/>
      <c r="S245" s="50" t="s">
        <v>24</v>
      </c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0"/>
      <c r="GE245" s="40"/>
      <c r="GF245" s="40"/>
      <c r="GG245" s="40"/>
      <c r="GH245" s="40"/>
      <c r="GI245" s="40"/>
      <c r="GJ245" s="40"/>
      <c r="GK245" s="40"/>
      <c r="GL245" s="40"/>
      <c r="GM245" s="40"/>
      <c r="GN245" s="40"/>
      <c r="GO245" s="40"/>
      <c r="GP245" s="40"/>
      <c r="GQ245" s="40"/>
      <c r="GR245" s="40"/>
      <c r="GS245" s="40"/>
      <c r="GT245" s="40"/>
      <c r="GU245" s="40"/>
      <c r="GV245" s="40"/>
      <c r="GW245" s="40"/>
      <c r="GX245" s="40"/>
      <c r="GY245" s="40"/>
      <c r="GZ245" s="40"/>
      <c r="HA245" s="40"/>
      <c r="HB245" s="40"/>
      <c r="HC245" s="40"/>
      <c r="HD245" s="40"/>
      <c r="HE245" s="40"/>
      <c r="HF245" s="40"/>
      <c r="HG245" s="40"/>
      <c r="HH245" s="40"/>
      <c r="HI245" s="40"/>
      <c r="HJ245" s="40"/>
      <c r="HK245" s="40"/>
      <c r="HL245" s="40"/>
      <c r="HM245" s="40"/>
      <c r="HN245" s="40"/>
      <c r="HO245" s="40"/>
      <c r="HP245" s="40"/>
      <c r="HQ245" s="40"/>
      <c r="HR245" s="40"/>
      <c r="HS245" s="40"/>
      <c r="HT245" s="40"/>
      <c r="HU245" s="40"/>
      <c r="HV245" s="40"/>
      <c r="HW245" s="40"/>
      <c r="HX245" s="40"/>
      <c r="HY245" s="40"/>
      <c r="HZ245" s="40"/>
      <c r="IA245" s="40"/>
      <c r="IB245" s="40"/>
      <c r="IC245" s="40"/>
      <c r="ID245" s="40"/>
      <c r="IE245" s="40"/>
      <c r="IF245" s="40"/>
      <c r="IG245" s="40"/>
      <c r="IH245" s="40"/>
      <c r="II245" s="40"/>
      <c r="IJ245" s="40"/>
      <c r="IK245" s="40"/>
      <c r="IL245" s="40"/>
      <c r="IM245" s="40"/>
      <c r="IN245" s="40"/>
      <c r="IO245" s="40"/>
      <c r="IP245" s="40"/>
    </row>
    <row r="246" spans="1:19" s="28" customFormat="1" ht="12.75" customHeight="1">
      <c r="A246" s="23" t="s">
        <v>373</v>
      </c>
      <c r="B246" s="39" t="s">
        <v>195</v>
      </c>
      <c r="C246" s="39"/>
      <c r="D246" s="39"/>
      <c r="E246" s="39"/>
      <c r="F246" s="22" t="s">
        <v>47</v>
      </c>
      <c r="G246" s="40">
        <v>40483</v>
      </c>
      <c r="H246" s="40">
        <v>40574</v>
      </c>
      <c r="I246" s="40">
        <v>40633</v>
      </c>
      <c r="J246" s="42">
        <v>0</v>
      </c>
      <c r="K246" s="42">
        <v>0</v>
      </c>
      <c r="L246" s="42">
        <v>0</v>
      </c>
      <c r="M246" s="43" t="s">
        <v>374</v>
      </c>
      <c r="N246" s="22" t="s">
        <v>375</v>
      </c>
      <c r="O246" s="22" t="s">
        <v>198</v>
      </c>
      <c r="P246" s="28" t="s">
        <v>199</v>
      </c>
      <c r="S246" s="28" t="s">
        <v>136</v>
      </c>
    </row>
    <row r="247" spans="1:250" ht="12.75" customHeight="1">
      <c r="A247" s="86" t="s">
        <v>753</v>
      </c>
      <c r="B247" s="24" t="s">
        <v>754</v>
      </c>
      <c r="C247" s="52"/>
      <c r="E247" s="52"/>
      <c r="F247" s="56"/>
      <c r="G247" s="35">
        <v>40695</v>
      </c>
      <c r="J247" s="54">
        <v>29995.898520000002</v>
      </c>
      <c r="K247" s="54">
        <v>6189.6148760000015</v>
      </c>
      <c r="L247" s="54">
        <v>1439.4453200000005</v>
      </c>
      <c r="M247" s="43" t="s">
        <v>755</v>
      </c>
      <c r="N247" s="31" t="s">
        <v>49</v>
      </c>
      <c r="O247" s="56" t="s">
        <v>50</v>
      </c>
      <c r="P247" s="50" t="s">
        <v>35</v>
      </c>
      <c r="Q247" s="56"/>
      <c r="R247" s="50"/>
      <c r="S247" s="50" t="s">
        <v>51</v>
      </c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0"/>
      <c r="GO247" s="40"/>
      <c r="GP247" s="40"/>
      <c r="GQ247" s="40"/>
      <c r="GR247" s="40"/>
      <c r="GS247" s="40"/>
      <c r="GT247" s="40"/>
      <c r="GU247" s="40"/>
      <c r="GV247" s="40"/>
      <c r="GW247" s="40"/>
      <c r="GX247" s="40"/>
      <c r="GY247" s="40"/>
      <c r="GZ247" s="40"/>
      <c r="HA247" s="40"/>
      <c r="HB247" s="40"/>
      <c r="HC247" s="40"/>
      <c r="HD247" s="40"/>
      <c r="HE247" s="40"/>
      <c r="HF247" s="40"/>
      <c r="HG247" s="40"/>
      <c r="HH247" s="40"/>
      <c r="HI247" s="40"/>
      <c r="HJ247" s="40"/>
      <c r="HK247" s="40"/>
      <c r="HL247" s="40"/>
      <c r="HM247" s="40"/>
      <c r="HN247" s="40"/>
      <c r="HO247" s="40"/>
      <c r="HP247" s="40"/>
      <c r="HQ247" s="40"/>
      <c r="HR247" s="40"/>
      <c r="HS247" s="40"/>
      <c r="HT247" s="40"/>
      <c r="HU247" s="40"/>
      <c r="HV247" s="40"/>
      <c r="HW247" s="40"/>
      <c r="HX247" s="40"/>
      <c r="HY247" s="40"/>
      <c r="HZ247" s="40"/>
      <c r="IA247" s="40"/>
      <c r="IB247" s="40"/>
      <c r="IC247" s="40"/>
      <c r="ID247" s="40"/>
      <c r="IE247" s="40"/>
      <c r="IF247" s="40"/>
      <c r="IG247" s="40"/>
      <c r="IH247" s="40"/>
      <c r="II247" s="40"/>
      <c r="IJ247" s="40"/>
      <c r="IK247" s="40"/>
      <c r="IL247" s="40"/>
      <c r="IM247" s="40"/>
      <c r="IN247" s="40"/>
      <c r="IO247" s="40"/>
      <c r="IP247" s="40"/>
    </row>
    <row r="248" spans="1:250" ht="12.75" customHeight="1">
      <c r="A248" s="27" t="s">
        <v>756</v>
      </c>
      <c r="B248" s="45" t="s">
        <v>754</v>
      </c>
      <c r="C248" s="52"/>
      <c r="E248" s="52"/>
      <c r="F248" s="56"/>
      <c r="G248" s="35">
        <v>40695</v>
      </c>
      <c r="J248" s="54">
        <v>29994.909283</v>
      </c>
      <c r="K248" s="54">
        <v>7546.464537900001</v>
      </c>
      <c r="L248" s="54">
        <v>1754.9917530000002</v>
      </c>
      <c r="M248" s="43" t="s">
        <v>757</v>
      </c>
      <c r="N248" s="31" t="s">
        <v>49</v>
      </c>
      <c r="O248" s="56" t="s">
        <v>50</v>
      </c>
      <c r="P248" s="50" t="s">
        <v>35</v>
      </c>
      <c r="Q248" s="56"/>
      <c r="R248" s="50"/>
      <c r="S248" s="50" t="s">
        <v>51</v>
      </c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  <c r="HP248" s="40"/>
      <c r="HQ248" s="40"/>
      <c r="HR248" s="40"/>
      <c r="HS248" s="40"/>
      <c r="HT248" s="40"/>
      <c r="HU248" s="40"/>
      <c r="HV248" s="40"/>
      <c r="HW248" s="40"/>
      <c r="HX248" s="40"/>
      <c r="HY248" s="40"/>
      <c r="HZ248" s="40"/>
      <c r="IA248" s="40"/>
      <c r="IB248" s="40"/>
      <c r="IC248" s="40"/>
      <c r="ID248" s="40"/>
      <c r="IE248" s="40"/>
      <c r="IF248" s="40"/>
      <c r="IG248" s="40"/>
      <c r="IH248" s="40"/>
      <c r="II248" s="40"/>
      <c r="IJ248" s="40"/>
      <c r="IK248" s="40"/>
      <c r="IL248" s="40"/>
      <c r="IM248" s="40"/>
      <c r="IN248" s="40"/>
      <c r="IO248" s="40"/>
      <c r="IP248" s="40"/>
    </row>
    <row r="249" spans="1:250" ht="12.75" customHeight="1">
      <c r="A249" s="86" t="s">
        <v>758</v>
      </c>
      <c r="B249" s="24" t="s">
        <v>392</v>
      </c>
      <c r="C249" s="52"/>
      <c r="E249" s="52"/>
      <c r="F249" s="56"/>
      <c r="G249" s="35">
        <v>40603</v>
      </c>
      <c r="H249" s="35">
        <v>40786</v>
      </c>
      <c r="J249" s="54">
        <v>30000</v>
      </c>
      <c r="K249" s="54">
        <v>0</v>
      </c>
      <c r="L249" s="54">
        <v>10392</v>
      </c>
      <c r="M249" s="65" t="s">
        <v>759</v>
      </c>
      <c r="N249" s="56" t="s">
        <v>82</v>
      </c>
      <c r="O249" s="56" t="s">
        <v>182</v>
      </c>
      <c r="P249" s="50" t="s">
        <v>23</v>
      </c>
      <c r="Q249" s="56" t="s">
        <v>760</v>
      </c>
      <c r="R249" s="50" t="s">
        <v>407</v>
      </c>
      <c r="S249" s="50" t="s">
        <v>30</v>
      </c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0"/>
      <c r="GO249" s="40"/>
      <c r="GP249" s="40"/>
      <c r="GQ249" s="40"/>
      <c r="GR249" s="40"/>
      <c r="GS249" s="40"/>
      <c r="GT249" s="40"/>
      <c r="GU249" s="40"/>
      <c r="GV249" s="40"/>
      <c r="GW249" s="40"/>
      <c r="GX249" s="40"/>
      <c r="GY249" s="40"/>
      <c r="GZ249" s="40"/>
      <c r="HA249" s="40"/>
      <c r="HB249" s="40"/>
      <c r="HC249" s="40"/>
      <c r="HD249" s="40"/>
      <c r="HE249" s="40"/>
      <c r="HF249" s="40"/>
      <c r="HG249" s="40"/>
      <c r="HH249" s="40"/>
      <c r="HI249" s="40"/>
      <c r="HJ249" s="40"/>
      <c r="HK249" s="40"/>
      <c r="HL249" s="40"/>
      <c r="HM249" s="40"/>
      <c r="HN249" s="40"/>
      <c r="HO249" s="40"/>
      <c r="HP249" s="40"/>
      <c r="HQ249" s="40"/>
      <c r="HR249" s="40"/>
      <c r="HS249" s="40"/>
      <c r="HT249" s="40"/>
      <c r="HU249" s="40"/>
      <c r="HV249" s="40"/>
      <c r="HW249" s="40"/>
      <c r="HX249" s="40"/>
      <c r="HY249" s="40"/>
      <c r="HZ249" s="40"/>
      <c r="IA249" s="40"/>
      <c r="IB249" s="40"/>
      <c r="IC249" s="40"/>
      <c r="ID249" s="40"/>
      <c r="IE249" s="40"/>
      <c r="IF249" s="40"/>
      <c r="IG249" s="40"/>
      <c r="IH249" s="40"/>
      <c r="II249" s="40"/>
      <c r="IJ249" s="40"/>
      <c r="IK249" s="40"/>
      <c r="IL249" s="40"/>
      <c r="IM249" s="40"/>
      <c r="IN249" s="40"/>
      <c r="IO249" s="40"/>
      <c r="IP249" s="40"/>
    </row>
    <row r="250" spans="1:250" ht="12.75" customHeight="1">
      <c r="A250" s="23" t="s">
        <v>761</v>
      </c>
      <c r="B250" s="24" t="s">
        <v>685</v>
      </c>
      <c r="C250" s="24"/>
      <c r="D250" s="24"/>
      <c r="E250" s="72"/>
      <c r="F250" s="22"/>
      <c r="G250" s="40">
        <v>40344</v>
      </c>
      <c r="H250" s="40">
        <v>40694</v>
      </c>
      <c r="I250" s="40">
        <v>41060</v>
      </c>
      <c r="J250" s="42">
        <v>0</v>
      </c>
      <c r="K250" s="42">
        <v>0</v>
      </c>
      <c r="L250" s="42">
        <v>0</v>
      </c>
      <c r="M250" s="43" t="s">
        <v>762</v>
      </c>
      <c r="N250" s="22" t="s">
        <v>248</v>
      </c>
      <c r="O250" s="22" t="s">
        <v>62</v>
      </c>
      <c r="P250" s="28" t="s">
        <v>63</v>
      </c>
      <c r="Q250" s="28"/>
      <c r="R250" s="28"/>
      <c r="S250" s="28" t="s">
        <v>30</v>
      </c>
      <c r="T250" s="194"/>
      <c r="U250" s="194"/>
      <c r="V250" s="194"/>
      <c r="W250" s="194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  <c r="GE250" s="40"/>
      <c r="GF250" s="40"/>
      <c r="GG250" s="40"/>
      <c r="GH250" s="40"/>
      <c r="GI250" s="40"/>
      <c r="GJ250" s="40"/>
      <c r="GK250" s="40"/>
      <c r="GL250" s="40"/>
      <c r="GM250" s="40"/>
      <c r="GN250" s="40"/>
      <c r="GO250" s="40"/>
      <c r="GP250" s="40"/>
      <c r="GQ250" s="40"/>
      <c r="GR250" s="40"/>
      <c r="GS250" s="40"/>
      <c r="GT250" s="40"/>
      <c r="GU250" s="40"/>
      <c r="GV250" s="40"/>
      <c r="GW250" s="40"/>
      <c r="GX250" s="40"/>
      <c r="GY250" s="40"/>
      <c r="GZ250" s="40"/>
      <c r="HA250" s="40"/>
      <c r="HB250" s="40"/>
      <c r="HC250" s="40"/>
      <c r="HD250" s="40"/>
      <c r="HE250" s="40"/>
      <c r="HF250" s="40"/>
      <c r="HG250" s="40"/>
      <c r="HH250" s="40"/>
      <c r="HI250" s="40"/>
      <c r="HJ250" s="40"/>
      <c r="HK250" s="40"/>
      <c r="HL250" s="40"/>
      <c r="HM250" s="40"/>
      <c r="HN250" s="40"/>
      <c r="HO250" s="40"/>
      <c r="HP250" s="40"/>
      <c r="HQ250" s="40"/>
      <c r="HR250" s="40"/>
      <c r="HS250" s="40"/>
      <c r="HT250" s="40"/>
      <c r="HU250" s="40"/>
      <c r="HV250" s="40"/>
      <c r="HW250" s="40"/>
      <c r="HX250" s="40"/>
      <c r="HY250" s="40"/>
      <c r="HZ250" s="40"/>
      <c r="IA250" s="40"/>
      <c r="IB250" s="40"/>
      <c r="IC250" s="40"/>
      <c r="ID250" s="40"/>
      <c r="IE250" s="40"/>
      <c r="IF250" s="40"/>
      <c r="IG250" s="40"/>
      <c r="IH250" s="40"/>
      <c r="II250" s="40"/>
      <c r="IJ250" s="40"/>
      <c r="IK250" s="40"/>
      <c r="IL250" s="40"/>
      <c r="IM250" s="40"/>
      <c r="IN250" s="40"/>
      <c r="IO250" s="40"/>
      <c r="IP250" s="40"/>
    </row>
    <row r="251" spans="1:250" ht="12.75" customHeight="1">
      <c r="A251" s="36" t="s">
        <v>109</v>
      </c>
      <c r="B251" s="24" t="s">
        <v>110</v>
      </c>
      <c r="C251" s="52"/>
      <c r="E251" s="52"/>
      <c r="F251" s="56"/>
      <c r="G251" s="35">
        <v>39661</v>
      </c>
      <c r="H251" s="35">
        <v>40025</v>
      </c>
      <c r="I251" s="36" t="s">
        <v>763</v>
      </c>
      <c r="J251" s="54">
        <v>0</v>
      </c>
      <c r="K251" s="54">
        <v>0</v>
      </c>
      <c r="L251" s="54">
        <v>0</v>
      </c>
      <c r="M251" s="58" t="s">
        <v>111</v>
      </c>
      <c r="N251" s="22" t="s">
        <v>248</v>
      </c>
      <c r="O251" s="56" t="s">
        <v>22</v>
      </c>
      <c r="P251" s="56" t="s">
        <v>23</v>
      </c>
      <c r="Q251" s="56"/>
      <c r="S251" s="50" t="s">
        <v>30</v>
      </c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0"/>
      <c r="GO251" s="40"/>
      <c r="GP251" s="40"/>
      <c r="GQ251" s="40"/>
      <c r="GR251" s="40"/>
      <c r="GS251" s="40"/>
      <c r="GT251" s="40"/>
      <c r="GU251" s="40"/>
      <c r="GV251" s="40"/>
      <c r="GW251" s="40"/>
      <c r="GX251" s="40"/>
      <c r="GY251" s="40"/>
      <c r="GZ251" s="40"/>
      <c r="HA251" s="40"/>
      <c r="HB251" s="40"/>
      <c r="HC251" s="40"/>
      <c r="HD251" s="40"/>
      <c r="HE251" s="40"/>
      <c r="HF251" s="40"/>
      <c r="HG251" s="40"/>
      <c r="HH251" s="40"/>
      <c r="HI251" s="40"/>
      <c r="HJ251" s="40"/>
      <c r="HK251" s="40"/>
      <c r="HL251" s="40"/>
      <c r="HM251" s="40"/>
      <c r="HN251" s="40"/>
      <c r="HO251" s="40"/>
      <c r="HP251" s="40"/>
      <c r="HQ251" s="40"/>
      <c r="HR251" s="40"/>
      <c r="HS251" s="40"/>
      <c r="HT251" s="40"/>
      <c r="HU251" s="40"/>
      <c r="HV251" s="40"/>
      <c r="HW251" s="40"/>
      <c r="HX251" s="40"/>
      <c r="HY251" s="40"/>
      <c r="HZ251" s="40"/>
      <c r="IA251" s="40"/>
      <c r="IB251" s="40"/>
      <c r="IC251" s="40"/>
      <c r="ID251" s="40"/>
      <c r="IE251" s="40"/>
      <c r="IF251" s="40"/>
      <c r="IG251" s="40"/>
      <c r="IH251" s="40"/>
      <c r="II251" s="40"/>
      <c r="IJ251" s="40"/>
      <c r="IK251" s="40"/>
      <c r="IL251" s="40"/>
      <c r="IM251" s="40"/>
      <c r="IN251" s="40"/>
      <c r="IO251" s="40"/>
      <c r="IP251" s="40"/>
    </row>
    <row r="252" spans="1:250" ht="12.75" customHeight="1">
      <c r="A252" s="36" t="s">
        <v>764</v>
      </c>
      <c r="B252" s="24" t="s">
        <v>382</v>
      </c>
      <c r="C252" s="52"/>
      <c r="E252" s="52"/>
      <c r="F252" s="56"/>
      <c r="G252" s="35">
        <v>38899</v>
      </c>
      <c r="H252" s="35">
        <v>40724</v>
      </c>
      <c r="I252" s="34">
        <v>40877</v>
      </c>
      <c r="J252" s="54">
        <v>0</v>
      </c>
      <c r="K252" s="54">
        <v>0</v>
      </c>
      <c r="L252" s="54">
        <v>0</v>
      </c>
      <c r="M252" s="58" t="s">
        <v>765</v>
      </c>
      <c r="N252" s="22" t="s">
        <v>248</v>
      </c>
      <c r="O252" s="56" t="s">
        <v>554</v>
      </c>
      <c r="P252" s="56" t="s">
        <v>23</v>
      </c>
      <c r="Q252" s="56"/>
      <c r="S252" s="50" t="s">
        <v>30</v>
      </c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0"/>
      <c r="GE252" s="40"/>
      <c r="GF252" s="40"/>
      <c r="GG252" s="40"/>
      <c r="GH252" s="40"/>
      <c r="GI252" s="40"/>
      <c r="GJ252" s="40"/>
      <c r="GK252" s="40"/>
      <c r="GL252" s="40"/>
      <c r="GM252" s="40"/>
      <c r="GN252" s="40"/>
      <c r="GO252" s="40"/>
      <c r="GP252" s="40"/>
      <c r="GQ252" s="40"/>
      <c r="GR252" s="40"/>
      <c r="GS252" s="40"/>
      <c r="GT252" s="40"/>
      <c r="GU252" s="40"/>
      <c r="GV252" s="40"/>
      <c r="GW252" s="40"/>
      <c r="GX252" s="40"/>
      <c r="GY252" s="40"/>
      <c r="GZ252" s="40"/>
      <c r="HA252" s="40"/>
      <c r="HB252" s="40"/>
      <c r="HC252" s="40"/>
      <c r="HD252" s="40"/>
      <c r="HE252" s="40"/>
      <c r="HF252" s="40"/>
      <c r="HG252" s="40"/>
      <c r="HH252" s="40"/>
      <c r="HI252" s="40"/>
      <c r="HJ252" s="40"/>
      <c r="HK252" s="40"/>
      <c r="HL252" s="40"/>
      <c r="HM252" s="40"/>
      <c r="HN252" s="40"/>
      <c r="HO252" s="40"/>
      <c r="HP252" s="40"/>
      <c r="HQ252" s="40"/>
      <c r="HR252" s="40"/>
      <c r="HS252" s="40"/>
      <c r="HT252" s="40"/>
      <c r="HU252" s="40"/>
      <c r="HV252" s="40"/>
      <c r="HW252" s="40"/>
      <c r="HX252" s="40"/>
      <c r="HY252" s="40"/>
      <c r="HZ252" s="40"/>
      <c r="IA252" s="40"/>
      <c r="IB252" s="40"/>
      <c r="IC252" s="40"/>
      <c r="ID252" s="40"/>
      <c r="IE252" s="40"/>
      <c r="IF252" s="40"/>
      <c r="IG252" s="40"/>
      <c r="IH252" s="40"/>
      <c r="II252" s="40"/>
      <c r="IJ252" s="40"/>
      <c r="IK252" s="40"/>
      <c r="IL252" s="40"/>
      <c r="IM252" s="40"/>
      <c r="IN252" s="40"/>
      <c r="IO252" s="40"/>
      <c r="IP252" s="40"/>
    </row>
    <row r="253" spans="1:19" s="28" customFormat="1" ht="12.75" customHeight="1">
      <c r="A253" s="23" t="s">
        <v>589</v>
      </c>
      <c r="B253" s="39" t="s">
        <v>574</v>
      </c>
      <c r="C253" s="39"/>
      <c r="D253" s="39"/>
      <c r="E253" s="39"/>
      <c r="F253" s="22" t="s">
        <v>47</v>
      </c>
      <c r="G253" s="40">
        <v>39877</v>
      </c>
      <c r="H253" s="40">
        <v>40968</v>
      </c>
      <c r="I253" s="40"/>
      <c r="J253" s="42">
        <v>16752.81762</v>
      </c>
      <c r="K253" s="42">
        <v>0</v>
      </c>
      <c r="L253" s="42">
        <v>5803.263620000001</v>
      </c>
      <c r="M253" s="22" t="s">
        <v>590</v>
      </c>
      <c r="N253" s="22" t="s">
        <v>100</v>
      </c>
      <c r="O253" s="22" t="s">
        <v>164</v>
      </c>
      <c r="P253" s="28" t="s">
        <v>35</v>
      </c>
      <c r="S253" s="28" t="s">
        <v>30</v>
      </c>
    </row>
    <row r="254" spans="1:35" s="57" customFormat="1" ht="12.75" customHeight="1">
      <c r="A254" s="56" t="s">
        <v>675</v>
      </c>
      <c r="B254" s="45" t="s">
        <v>676</v>
      </c>
      <c r="C254" s="24" t="s">
        <v>138</v>
      </c>
      <c r="D254" s="51"/>
      <c r="E254" s="51"/>
      <c r="F254" s="56"/>
      <c r="G254" s="35">
        <v>40603</v>
      </c>
      <c r="H254" s="35">
        <v>41152</v>
      </c>
      <c r="I254" s="35"/>
      <c r="J254" s="54">
        <f>97411.67-29975.02</f>
        <v>67436.65</v>
      </c>
      <c r="K254" s="54">
        <f>80051.21-11717.508</f>
        <v>68333.702</v>
      </c>
      <c r="L254" s="54">
        <f>7487.24-2725</f>
        <v>4762.24</v>
      </c>
      <c r="M254" s="43" t="s">
        <v>677</v>
      </c>
      <c r="N254" s="31" t="s">
        <v>49</v>
      </c>
      <c r="O254" s="31" t="s">
        <v>50</v>
      </c>
      <c r="P254" s="28" t="s">
        <v>35</v>
      </c>
      <c r="Q254" s="50"/>
      <c r="R254" s="56"/>
      <c r="S254" s="50" t="s">
        <v>51</v>
      </c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19" s="28" customFormat="1" ht="12.75" customHeight="1">
      <c r="A255" s="23" t="s">
        <v>378</v>
      </c>
      <c r="B255" s="39" t="s">
        <v>93</v>
      </c>
      <c r="C255" s="39"/>
      <c r="D255" s="39"/>
      <c r="E255" s="39"/>
      <c r="F255" s="22"/>
      <c r="G255" s="40">
        <v>40452</v>
      </c>
      <c r="H255" s="40">
        <v>40816</v>
      </c>
      <c r="I255" s="40">
        <v>40724</v>
      </c>
      <c r="J255" s="42">
        <v>0</v>
      </c>
      <c r="K255" s="42">
        <v>0</v>
      </c>
      <c r="L255" s="42">
        <v>0</v>
      </c>
      <c r="M255" s="24" t="s">
        <v>379</v>
      </c>
      <c r="N255" s="22" t="s">
        <v>380</v>
      </c>
      <c r="O255" s="22" t="s">
        <v>70</v>
      </c>
      <c r="P255" s="28" t="s">
        <v>70</v>
      </c>
      <c r="S255" s="28" t="s">
        <v>30</v>
      </c>
    </row>
    <row r="256" spans="1:19" s="28" customFormat="1" ht="12.75" customHeight="1">
      <c r="A256" s="27" t="s">
        <v>766</v>
      </c>
      <c r="B256" s="24" t="s">
        <v>278</v>
      </c>
      <c r="C256" s="39"/>
      <c r="D256" s="39"/>
      <c r="E256" s="39"/>
      <c r="F256" s="22"/>
      <c r="G256" s="40">
        <v>40756</v>
      </c>
      <c r="H256" s="40">
        <v>41121</v>
      </c>
      <c r="I256" s="40"/>
      <c r="J256" s="42">
        <v>12000</v>
      </c>
      <c r="K256" s="42">
        <v>6360</v>
      </c>
      <c r="L256" s="42">
        <v>0</v>
      </c>
      <c r="M256" s="24" t="s">
        <v>767</v>
      </c>
      <c r="N256" s="22" t="s">
        <v>28</v>
      </c>
      <c r="O256" s="22" t="s">
        <v>62</v>
      </c>
      <c r="P256" s="28" t="s">
        <v>63</v>
      </c>
      <c r="S256" s="28" t="s">
        <v>30</v>
      </c>
    </row>
    <row r="257" spans="1:19" s="28" customFormat="1" ht="12.75" customHeight="1">
      <c r="A257" s="27" t="s">
        <v>768</v>
      </c>
      <c r="B257" s="24" t="s">
        <v>769</v>
      </c>
      <c r="C257" s="39"/>
      <c r="D257" s="39"/>
      <c r="E257" s="39"/>
      <c r="F257" s="22"/>
      <c r="G257" s="40">
        <v>40709</v>
      </c>
      <c r="H257" s="40"/>
      <c r="I257" s="40"/>
      <c r="J257" s="42">
        <v>26992.6733924</v>
      </c>
      <c r="K257" s="42">
        <v>0</v>
      </c>
      <c r="L257" s="42">
        <v>9350.40320128889</v>
      </c>
      <c r="M257" s="24" t="s">
        <v>770</v>
      </c>
      <c r="N257" s="22" t="s">
        <v>28</v>
      </c>
      <c r="O257" s="22" t="s">
        <v>101</v>
      </c>
      <c r="P257" s="28" t="s">
        <v>63</v>
      </c>
      <c r="S257" s="28" t="s">
        <v>30</v>
      </c>
    </row>
    <row r="258" spans="1:19" s="28" customFormat="1" ht="12.75" customHeight="1">
      <c r="A258" s="23" t="s">
        <v>771</v>
      </c>
      <c r="B258" s="39" t="s">
        <v>301</v>
      </c>
      <c r="C258" s="39" t="s">
        <v>302</v>
      </c>
      <c r="D258" s="39" t="s">
        <v>772</v>
      </c>
      <c r="E258" s="39"/>
      <c r="F258" s="22" t="s">
        <v>47</v>
      </c>
      <c r="G258" s="40">
        <v>40714</v>
      </c>
      <c r="H258" s="40">
        <v>41121</v>
      </c>
      <c r="I258" s="40"/>
      <c r="J258" s="42">
        <v>295213</v>
      </c>
      <c r="K258" s="42">
        <v>0</v>
      </c>
      <c r="L258" s="42">
        <v>70818</v>
      </c>
      <c r="M258" s="73" t="s">
        <v>773</v>
      </c>
      <c r="N258" s="22" t="s">
        <v>28</v>
      </c>
      <c r="O258" s="22" t="s">
        <v>83</v>
      </c>
      <c r="P258" s="28" t="s">
        <v>23</v>
      </c>
      <c r="S258" s="28" t="s">
        <v>30</v>
      </c>
    </row>
    <row r="259" spans="1:23" s="28" customFormat="1" ht="12.75" customHeight="1">
      <c r="A259" s="28" t="s">
        <v>774</v>
      </c>
      <c r="B259" s="24" t="s">
        <v>89</v>
      </c>
      <c r="C259" s="24"/>
      <c r="D259" s="24"/>
      <c r="E259" s="24"/>
      <c r="F259" s="22" t="s">
        <v>47</v>
      </c>
      <c r="G259" s="40">
        <v>40040</v>
      </c>
      <c r="H259" s="40">
        <v>40755</v>
      </c>
      <c r="I259" s="40">
        <v>41121</v>
      </c>
      <c r="J259" s="42">
        <v>150000</v>
      </c>
      <c r="K259" s="42">
        <v>0</v>
      </c>
      <c r="L259" s="42">
        <v>38068</v>
      </c>
      <c r="M259" s="24" t="s">
        <v>775</v>
      </c>
      <c r="N259" s="22" t="s">
        <v>248</v>
      </c>
      <c r="O259" s="22" t="s">
        <v>91</v>
      </c>
      <c r="P259" s="28" t="s">
        <v>35</v>
      </c>
      <c r="S259" s="28" t="s">
        <v>30</v>
      </c>
      <c r="T259" s="60"/>
      <c r="U259" s="75"/>
      <c r="V259" s="75"/>
      <c r="W259" s="75"/>
    </row>
    <row r="260" spans="1:19" s="28" customFormat="1" ht="12.75" customHeight="1">
      <c r="A260" s="23" t="s">
        <v>776</v>
      </c>
      <c r="B260" s="39" t="s">
        <v>80</v>
      </c>
      <c r="C260" s="39"/>
      <c r="D260" s="39"/>
      <c r="E260" s="39"/>
      <c r="F260" s="22"/>
      <c r="G260" s="40">
        <v>38991</v>
      </c>
      <c r="H260" s="40">
        <v>40786</v>
      </c>
      <c r="I260" s="40">
        <v>41152</v>
      </c>
      <c r="J260" s="42">
        <v>0</v>
      </c>
      <c r="K260" s="42">
        <v>0</v>
      </c>
      <c r="L260" s="42">
        <v>0</v>
      </c>
      <c r="M260" s="24" t="s">
        <v>777</v>
      </c>
      <c r="N260" s="22" t="s">
        <v>778</v>
      </c>
      <c r="O260" s="22" t="s">
        <v>83</v>
      </c>
      <c r="P260" s="28" t="s">
        <v>23</v>
      </c>
      <c r="S260" s="28" t="s">
        <v>24</v>
      </c>
    </row>
    <row r="261" spans="1:19" s="75" customFormat="1" ht="12.75" customHeight="1">
      <c r="A261" s="36" t="s">
        <v>149</v>
      </c>
      <c r="B261" s="24" t="s">
        <v>150</v>
      </c>
      <c r="C261" s="72"/>
      <c r="D261" s="73"/>
      <c r="E261" s="72"/>
      <c r="F261" s="22" t="s">
        <v>47</v>
      </c>
      <c r="G261" s="35">
        <v>39309</v>
      </c>
      <c r="H261" s="35">
        <v>40390</v>
      </c>
      <c r="I261" s="35">
        <v>41121</v>
      </c>
      <c r="J261" s="54">
        <v>0</v>
      </c>
      <c r="K261" s="54">
        <v>0</v>
      </c>
      <c r="L261" s="54">
        <v>0</v>
      </c>
      <c r="M261" s="65" t="s">
        <v>151</v>
      </c>
      <c r="N261" s="56" t="s">
        <v>28</v>
      </c>
      <c r="O261" s="56" t="s">
        <v>22</v>
      </c>
      <c r="P261" s="56" t="s">
        <v>23</v>
      </c>
      <c r="Q261" s="50"/>
      <c r="R261" s="50"/>
      <c r="S261" s="50" t="s">
        <v>30</v>
      </c>
    </row>
    <row r="262" spans="1:19" s="28" customFormat="1" ht="12.75" customHeight="1">
      <c r="A262" s="27" t="s">
        <v>768</v>
      </c>
      <c r="B262" s="24" t="s">
        <v>769</v>
      </c>
      <c r="C262" s="39"/>
      <c r="D262" s="39"/>
      <c r="E262" s="39"/>
      <c r="F262" s="22"/>
      <c r="G262" s="40">
        <v>40725</v>
      </c>
      <c r="H262" s="40">
        <v>42551</v>
      </c>
      <c r="I262" s="40"/>
      <c r="J262" s="42">
        <f>530470-26993</f>
        <v>503477</v>
      </c>
      <c r="K262" s="42">
        <v>0</v>
      </c>
      <c r="L262" s="42">
        <f>137804-9350</f>
        <v>128454</v>
      </c>
      <c r="M262" s="24" t="s">
        <v>770</v>
      </c>
      <c r="N262" s="22" t="s">
        <v>28</v>
      </c>
      <c r="O262" s="31" t="s">
        <v>101</v>
      </c>
      <c r="P262" s="28" t="s">
        <v>63</v>
      </c>
      <c r="S262" s="28" t="s">
        <v>30</v>
      </c>
    </row>
    <row r="263" spans="1:24" s="75" customFormat="1" ht="12.75" customHeight="1">
      <c r="A263" s="149" t="s">
        <v>779</v>
      </c>
      <c r="B263" s="151" t="s">
        <v>780</v>
      </c>
      <c r="C263" s="163"/>
      <c r="D263" s="163"/>
      <c r="E263" s="163"/>
      <c r="F263" s="154"/>
      <c r="G263" s="40">
        <v>40725</v>
      </c>
      <c r="H263" s="40">
        <v>41820</v>
      </c>
      <c r="J263" s="166">
        <v>100000</v>
      </c>
      <c r="K263" s="166">
        <v>32539</v>
      </c>
      <c r="L263" s="166">
        <v>0</v>
      </c>
      <c r="M263" s="156" t="s">
        <v>781</v>
      </c>
      <c r="N263" s="157" t="s">
        <v>782</v>
      </c>
      <c r="O263" s="157" t="s">
        <v>783</v>
      </c>
      <c r="P263" s="157" t="s">
        <v>783</v>
      </c>
      <c r="R263" s="157"/>
      <c r="S263" s="157" t="s">
        <v>24</v>
      </c>
      <c r="T263" s="157"/>
      <c r="U263" s="45"/>
      <c r="V263" s="45"/>
      <c r="W263" s="45"/>
      <c r="X263" s="45"/>
    </row>
    <row r="264" spans="1:24" s="75" customFormat="1" ht="12.75" customHeight="1">
      <c r="A264" s="56" t="s">
        <v>784</v>
      </c>
      <c r="B264" s="38" t="s">
        <v>80</v>
      </c>
      <c r="C264" s="38"/>
      <c r="D264" s="85"/>
      <c r="E264" s="51"/>
      <c r="F264" s="56" t="s">
        <v>47</v>
      </c>
      <c r="G264" s="26">
        <v>40725</v>
      </c>
      <c r="H264" s="26">
        <v>41090</v>
      </c>
      <c r="I264" s="26"/>
      <c r="J264" s="54">
        <v>69092</v>
      </c>
      <c r="K264" s="54">
        <v>0</v>
      </c>
      <c r="L264" s="54">
        <v>23934</v>
      </c>
      <c r="M264" s="65" t="s">
        <v>785</v>
      </c>
      <c r="N264" s="124" t="s">
        <v>28</v>
      </c>
      <c r="O264" s="124" t="s">
        <v>83</v>
      </c>
      <c r="P264" s="125" t="s">
        <v>23</v>
      </c>
      <c r="Q264" s="50" t="s">
        <v>786</v>
      </c>
      <c r="S264" s="50" t="s">
        <v>30</v>
      </c>
      <c r="T264" s="45"/>
      <c r="U264" s="45"/>
      <c r="V264" s="45"/>
      <c r="W264" s="45"/>
      <c r="X264" s="45"/>
    </row>
    <row r="265" spans="1:24" s="75" customFormat="1" ht="12.75" customHeight="1">
      <c r="A265" s="27" t="s">
        <v>787</v>
      </c>
      <c r="B265" s="24" t="s">
        <v>788</v>
      </c>
      <c r="C265" s="163"/>
      <c r="D265" s="163"/>
      <c r="E265" s="163"/>
      <c r="F265" s="154"/>
      <c r="G265" s="26">
        <v>40422</v>
      </c>
      <c r="H265" s="26">
        <v>40786</v>
      </c>
      <c r="I265" s="26"/>
      <c r="J265" s="54">
        <v>78036</v>
      </c>
      <c r="K265" s="54">
        <v>0</v>
      </c>
      <c r="L265" s="54">
        <v>19922</v>
      </c>
      <c r="M265" s="65" t="s">
        <v>789</v>
      </c>
      <c r="N265" s="124" t="s">
        <v>28</v>
      </c>
      <c r="O265" s="124" t="s">
        <v>40</v>
      </c>
      <c r="P265" s="125" t="s">
        <v>35</v>
      </c>
      <c r="Q265" s="50"/>
      <c r="S265" s="50" t="s">
        <v>30</v>
      </c>
      <c r="T265" s="45"/>
      <c r="U265" s="45"/>
      <c r="V265" s="45"/>
      <c r="W265" s="45"/>
      <c r="X265" s="45"/>
    </row>
    <row r="266" spans="1:24" s="75" customFormat="1" ht="12.75" customHeight="1">
      <c r="A266" s="27" t="s">
        <v>790</v>
      </c>
      <c r="B266" s="24" t="s">
        <v>87</v>
      </c>
      <c r="C266" s="163"/>
      <c r="D266" s="163"/>
      <c r="E266" s="163"/>
      <c r="F266" s="154"/>
      <c r="G266" s="26">
        <v>40723</v>
      </c>
      <c r="H266" s="26">
        <v>40876</v>
      </c>
      <c r="I266" s="26"/>
      <c r="J266" s="54">
        <v>9442</v>
      </c>
      <c r="K266" s="54">
        <v>0</v>
      </c>
      <c r="L266" s="54">
        <v>3271</v>
      </c>
      <c r="M266" s="38" t="s">
        <v>791</v>
      </c>
      <c r="N266" s="124" t="s">
        <v>792</v>
      </c>
      <c r="O266" s="124" t="s">
        <v>164</v>
      </c>
      <c r="P266" s="125" t="s">
        <v>35</v>
      </c>
      <c r="Q266" s="50"/>
      <c r="S266" s="50" t="s">
        <v>24</v>
      </c>
      <c r="T266" s="45"/>
      <c r="U266" s="45"/>
      <c r="V266" s="45"/>
      <c r="W266" s="45"/>
      <c r="X266" s="45"/>
    </row>
    <row r="267" spans="1:24" s="75" customFormat="1" ht="12.75" customHeight="1">
      <c r="A267" s="23" t="s">
        <v>399</v>
      </c>
      <c r="B267" s="39" t="s">
        <v>80</v>
      </c>
      <c r="C267" s="39"/>
      <c r="D267" s="39"/>
      <c r="E267" s="39"/>
      <c r="F267" s="22" t="s">
        <v>47</v>
      </c>
      <c r="G267" s="40">
        <v>40718</v>
      </c>
      <c r="H267" s="40">
        <v>40908</v>
      </c>
      <c r="I267" s="40"/>
      <c r="J267" s="42">
        <v>373377</v>
      </c>
      <c r="K267" s="42">
        <v>100000</v>
      </c>
      <c r="L267" s="42">
        <v>102795</v>
      </c>
      <c r="M267" s="24" t="s">
        <v>400</v>
      </c>
      <c r="N267" s="199" t="s">
        <v>82</v>
      </c>
      <c r="O267" s="22" t="s">
        <v>83</v>
      </c>
      <c r="P267" s="28" t="s">
        <v>23</v>
      </c>
      <c r="Q267" s="28"/>
      <c r="R267" s="28"/>
      <c r="S267" s="28" t="s">
        <v>30</v>
      </c>
      <c r="T267" s="45"/>
      <c r="U267" s="45"/>
      <c r="V267" s="45"/>
      <c r="W267" s="45"/>
      <c r="X267" s="45"/>
    </row>
    <row r="268" spans="1:24" s="75" customFormat="1" ht="12.75" customHeight="1">
      <c r="A268" s="202" t="s">
        <v>274</v>
      </c>
      <c r="B268" s="152" t="s">
        <v>275</v>
      </c>
      <c r="C268" s="152"/>
      <c r="D268" s="152"/>
      <c r="E268" s="203"/>
      <c r="F268" s="204" t="s">
        <v>47</v>
      </c>
      <c r="G268" s="193">
        <v>40360</v>
      </c>
      <c r="H268" s="193">
        <v>41090</v>
      </c>
      <c r="I268" s="193"/>
      <c r="J268" s="155">
        <v>102246</v>
      </c>
      <c r="K268" s="155">
        <v>0</v>
      </c>
      <c r="L268" s="155">
        <v>31112</v>
      </c>
      <c r="M268" s="156" t="s">
        <v>793</v>
      </c>
      <c r="N268" s="204" t="s">
        <v>28</v>
      </c>
      <c r="O268" s="204" t="s">
        <v>34</v>
      </c>
      <c r="P268" s="158" t="s">
        <v>35</v>
      </c>
      <c r="Q268" s="158"/>
      <c r="R268" s="158"/>
      <c r="S268" s="158" t="s">
        <v>30</v>
      </c>
      <c r="T268" s="205"/>
      <c r="U268" s="205"/>
      <c r="V268" s="205"/>
      <c r="W268" s="205"/>
      <c r="X268" s="205"/>
    </row>
    <row r="269" spans="1:24" s="75" customFormat="1" ht="12.75" customHeight="1">
      <c r="A269" s="71" t="s">
        <v>144</v>
      </c>
      <c r="B269" s="24" t="s">
        <v>145</v>
      </c>
      <c r="C269" s="39" t="s">
        <v>146</v>
      </c>
      <c r="D269" s="24"/>
      <c r="E269" s="39"/>
      <c r="F269" s="22"/>
      <c r="G269" s="40">
        <v>40003</v>
      </c>
      <c r="H269" s="40">
        <v>40755</v>
      </c>
      <c r="I269" s="40">
        <v>41121</v>
      </c>
      <c r="J269" s="59">
        <v>0</v>
      </c>
      <c r="K269" s="59">
        <v>0</v>
      </c>
      <c r="L269" s="59">
        <v>0</v>
      </c>
      <c r="M269" s="47" t="s">
        <v>148</v>
      </c>
      <c r="N269" s="22" t="s">
        <v>28</v>
      </c>
      <c r="O269" s="22" t="s">
        <v>22</v>
      </c>
      <c r="P269" s="22" t="s">
        <v>23</v>
      </c>
      <c r="Q269" s="28"/>
      <c r="R269" s="28"/>
      <c r="S269" s="28" t="s">
        <v>30</v>
      </c>
      <c r="T269" s="28"/>
      <c r="U269" s="28"/>
      <c r="V269" s="28"/>
      <c r="W269" s="28"/>
      <c r="X269" s="28"/>
    </row>
    <row r="270" spans="1:24" s="75" customFormat="1" ht="12.75" customHeight="1">
      <c r="A270" s="202" t="s">
        <v>297</v>
      </c>
      <c r="B270" s="152" t="s">
        <v>153</v>
      </c>
      <c r="C270" s="206" t="s">
        <v>156</v>
      </c>
      <c r="D270" s="152" t="s">
        <v>298</v>
      </c>
      <c r="E270" s="206"/>
      <c r="F270" s="204" t="s">
        <v>47</v>
      </c>
      <c r="G270" s="193">
        <v>40452</v>
      </c>
      <c r="H270" s="193">
        <v>40816</v>
      </c>
      <c r="I270" s="193">
        <v>41182</v>
      </c>
      <c r="J270" s="155">
        <v>92063</v>
      </c>
      <c r="K270" s="155">
        <v>21579</v>
      </c>
      <c r="L270" s="155">
        <v>31891</v>
      </c>
      <c r="M270" s="156" t="s">
        <v>299</v>
      </c>
      <c r="N270" s="157" t="s">
        <v>28</v>
      </c>
      <c r="O270" s="157" t="s">
        <v>22</v>
      </c>
      <c r="P270" s="158" t="s">
        <v>23</v>
      </c>
      <c r="Q270" s="158"/>
      <c r="R270" s="158"/>
      <c r="S270" s="158" t="s">
        <v>30</v>
      </c>
      <c r="T270" s="158"/>
      <c r="U270" s="158"/>
      <c r="V270" s="158"/>
      <c r="W270" s="158"/>
      <c r="X270" s="158"/>
    </row>
    <row r="271" spans="1:19" s="75" customFormat="1" ht="12.75" customHeight="1">
      <c r="A271" s="22" t="s">
        <v>413</v>
      </c>
      <c r="B271" s="24" t="s">
        <v>414</v>
      </c>
      <c r="C271" s="39"/>
      <c r="D271" s="39"/>
      <c r="E271" s="39"/>
      <c r="F271" s="22" t="s">
        <v>47</v>
      </c>
      <c r="G271" s="40">
        <v>40320</v>
      </c>
      <c r="H271" s="40">
        <v>40359</v>
      </c>
      <c r="I271" s="40">
        <v>40724</v>
      </c>
      <c r="J271" s="42">
        <v>3249</v>
      </c>
      <c r="K271" s="42">
        <v>1722</v>
      </c>
      <c r="L271" s="42">
        <v>0</v>
      </c>
      <c r="M271" s="24" t="s">
        <v>415</v>
      </c>
      <c r="N271" s="22" t="s">
        <v>73</v>
      </c>
      <c r="O271" s="22" t="s">
        <v>83</v>
      </c>
      <c r="P271" s="28" t="s">
        <v>23</v>
      </c>
      <c r="Q271" s="22" t="s">
        <v>416</v>
      </c>
      <c r="R271" s="28" t="s">
        <v>254</v>
      </c>
      <c r="S271" s="28" t="s">
        <v>30</v>
      </c>
    </row>
    <row r="272" spans="1:19" s="28" customFormat="1" ht="12.75" customHeight="1">
      <c r="A272" s="71" t="s">
        <v>794</v>
      </c>
      <c r="B272" s="39" t="s">
        <v>242</v>
      </c>
      <c r="C272" s="39"/>
      <c r="D272" s="39"/>
      <c r="E272" s="39"/>
      <c r="F272" s="22"/>
      <c r="G272" s="40">
        <v>40360</v>
      </c>
      <c r="H272" s="40">
        <v>40724</v>
      </c>
      <c r="I272" s="40"/>
      <c r="J272" s="42">
        <v>77754</v>
      </c>
      <c r="K272" s="42">
        <v>0</v>
      </c>
      <c r="L272" s="42">
        <v>24924</v>
      </c>
      <c r="M272" s="24" t="s">
        <v>795</v>
      </c>
      <c r="N272" s="22" t="s">
        <v>28</v>
      </c>
      <c r="O272" s="22" t="s">
        <v>40</v>
      </c>
      <c r="P272" s="22" t="s">
        <v>35</v>
      </c>
      <c r="Q272" s="28" t="s">
        <v>250</v>
      </c>
      <c r="R272" s="28">
        <v>4234</v>
      </c>
      <c r="S272" s="28" t="s">
        <v>30</v>
      </c>
    </row>
    <row r="273" spans="1:20" s="45" customFormat="1" ht="12.75" customHeight="1">
      <c r="A273" s="27" t="s">
        <v>796</v>
      </c>
      <c r="B273" s="45" t="s">
        <v>797</v>
      </c>
      <c r="C273" s="30"/>
      <c r="D273" s="30"/>
      <c r="E273" s="30"/>
      <c r="F273" s="22" t="s">
        <v>47</v>
      </c>
      <c r="G273" s="33">
        <v>40572</v>
      </c>
      <c r="H273" s="64">
        <v>40936</v>
      </c>
      <c r="I273" s="32"/>
      <c r="J273" s="29">
        <v>80000</v>
      </c>
      <c r="K273" s="29">
        <v>57507</v>
      </c>
      <c r="L273" s="29">
        <v>0</v>
      </c>
      <c r="M273" s="43" t="s">
        <v>798</v>
      </c>
      <c r="N273" s="31" t="s">
        <v>782</v>
      </c>
      <c r="O273" s="31" t="s">
        <v>34</v>
      </c>
      <c r="P273" s="31" t="s">
        <v>35</v>
      </c>
      <c r="R273" s="31"/>
      <c r="S273" s="31" t="s">
        <v>24</v>
      </c>
      <c r="T273" s="31"/>
    </row>
    <row r="274" spans="1:19" s="75" customFormat="1" ht="12.75" customHeight="1">
      <c r="A274" s="22" t="s">
        <v>799</v>
      </c>
      <c r="B274" s="24" t="s">
        <v>800</v>
      </c>
      <c r="C274" s="39"/>
      <c r="D274" s="39"/>
      <c r="E274" s="39"/>
      <c r="F274" s="22"/>
      <c r="G274" s="40">
        <v>40199</v>
      </c>
      <c r="H274" s="40">
        <v>40359</v>
      </c>
      <c r="I274" s="40"/>
      <c r="J274" s="42">
        <v>5499</v>
      </c>
      <c r="K274" s="42">
        <v>0</v>
      </c>
      <c r="L274" s="42">
        <v>0</v>
      </c>
      <c r="M274" s="24" t="s">
        <v>801</v>
      </c>
      <c r="N274" s="22" t="s">
        <v>114</v>
      </c>
      <c r="O274" s="22" t="s">
        <v>534</v>
      </c>
      <c r="P274" s="28" t="s">
        <v>35</v>
      </c>
      <c r="Q274" s="22"/>
      <c r="R274" s="28"/>
      <c r="S274" s="28" t="s">
        <v>30</v>
      </c>
    </row>
    <row r="275" spans="1:19" s="75" customFormat="1" ht="12.75" customHeight="1">
      <c r="A275" s="22" t="s">
        <v>799</v>
      </c>
      <c r="B275" s="24" t="s">
        <v>800</v>
      </c>
      <c r="C275" s="39"/>
      <c r="D275" s="39"/>
      <c r="E275" s="39"/>
      <c r="F275" s="22"/>
      <c r="G275" s="40">
        <v>40199</v>
      </c>
      <c r="H275" s="40">
        <v>40359</v>
      </c>
      <c r="I275" s="40"/>
      <c r="J275" s="207">
        <v>-111.98</v>
      </c>
      <c r="K275" s="42">
        <v>0</v>
      </c>
      <c r="L275" s="42">
        <v>0</v>
      </c>
      <c r="M275" s="24" t="s">
        <v>801</v>
      </c>
      <c r="N275" s="22" t="s">
        <v>114</v>
      </c>
      <c r="O275" s="22" t="s">
        <v>534</v>
      </c>
      <c r="P275" s="28" t="s">
        <v>35</v>
      </c>
      <c r="Q275" s="22"/>
      <c r="R275" s="28"/>
      <c r="S275" s="28" t="s">
        <v>30</v>
      </c>
    </row>
    <row r="276" spans="1:24" s="75" customFormat="1" ht="12.75" customHeight="1">
      <c r="A276" s="27" t="s">
        <v>802</v>
      </c>
      <c r="B276" s="151" t="s">
        <v>89</v>
      </c>
      <c r="C276" s="163"/>
      <c r="D276" s="163"/>
      <c r="E276" s="163"/>
      <c r="F276" s="154" t="s">
        <v>47</v>
      </c>
      <c r="G276" s="154">
        <v>39682</v>
      </c>
      <c r="H276" s="154">
        <v>40694</v>
      </c>
      <c r="I276" s="166"/>
      <c r="J276" s="166">
        <v>139410</v>
      </c>
      <c r="K276" s="166">
        <v>73887</v>
      </c>
      <c r="L276" s="166">
        <v>0</v>
      </c>
      <c r="M276" s="163" t="s">
        <v>803</v>
      </c>
      <c r="N276" s="157" t="s">
        <v>804</v>
      </c>
      <c r="O276" s="159" t="s">
        <v>164</v>
      </c>
      <c r="P276" s="157" t="s">
        <v>35</v>
      </c>
      <c r="Q276" s="32" t="s">
        <v>805</v>
      </c>
      <c r="R276" s="32" t="s">
        <v>806</v>
      </c>
      <c r="S276" s="32" t="s">
        <v>24</v>
      </c>
      <c r="T276" s="45"/>
      <c r="U276" s="45"/>
      <c r="V276" s="45"/>
      <c r="W276" s="45"/>
      <c r="X276" s="45"/>
    </row>
    <row r="277" spans="1:24" s="75" customFormat="1" ht="12.75" customHeight="1">
      <c r="A277" s="202" t="s">
        <v>807</v>
      </c>
      <c r="B277" s="152" t="s">
        <v>624</v>
      </c>
      <c r="C277" s="158"/>
      <c r="D277" s="158"/>
      <c r="E277" s="158"/>
      <c r="F277" s="204" t="s">
        <v>47</v>
      </c>
      <c r="G277" s="224">
        <v>39995</v>
      </c>
      <c r="H277" s="208">
        <v>40359</v>
      </c>
      <c r="I277" s="40">
        <v>40724</v>
      </c>
      <c r="J277" s="209">
        <v>23196</v>
      </c>
      <c r="K277" s="155">
        <v>0</v>
      </c>
      <c r="L277" s="209">
        <v>1385</v>
      </c>
      <c r="M277" s="210" t="s">
        <v>808</v>
      </c>
      <c r="N277" s="158" t="s">
        <v>626</v>
      </c>
      <c r="O277" s="155" t="s">
        <v>235</v>
      </c>
      <c r="P277" s="155" t="s">
        <v>35</v>
      </c>
      <c r="Q277" s="204" t="s">
        <v>809</v>
      </c>
      <c r="R277" s="158"/>
      <c r="S277" s="158" t="s">
        <v>30</v>
      </c>
      <c r="T277" s="158"/>
      <c r="U277" s="158"/>
      <c r="V277" s="158"/>
      <c r="W277" s="158"/>
      <c r="X277" s="158"/>
    </row>
    <row r="278" spans="1:24" s="75" customFormat="1" ht="12.75" customHeight="1">
      <c r="A278" s="202" t="s">
        <v>810</v>
      </c>
      <c r="B278" s="206" t="s">
        <v>624</v>
      </c>
      <c r="C278" s="206"/>
      <c r="D278" s="206"/>
      <c r="E278" s="206"/>
      <c r="F278" s="204" t="s">
        <v>47</v>
      </c>
      <c r="G278" s="193">
        <v>39995</v>
      </c>
      <c r="H278" s="193">
        <v>40359</v>
      </c>
      <c r="I278" s="40">
        <v>40724</v>
      </c>
      <c r="J278" s="155">
        <v>123515</v>
      </c>
      <c r="K278" s="155">
        <v>97894</v>
      </c>
      <c r="L278" s="155">
        <v>5297</v>
      </c>
      <c r="M278" s="152" t="s">
        <v>811</v>
      </c>
      <c r="N278" s="204" t="s">
        <v>626</v>
      </c>
      <c r="O278" s="204" t="s">
        <v>534</v>
      </c>
      <c r="P278" s="158" t="s">
        <v>35</v>
      </c>
      <c r="Q278" s="204" t="s">
        <v>812</v>
      </c>
      <c r="R278" s="158" t="s">
        <v>813</v>
      </c>
      <c r="S278" s="158" t="s">
        <v>30</v>
      </c>
      <c r="T278" s="205"/>
      <c r="U278" s="205"/>
      <c r="V278" s="205"/>
      <c r="W278" s="205"/>
      <c r="X278" s="205"/>
    </row>
    <row r="279" spans="1:19" s="75" customFormat="1" ht="12.75" customHeight="1">
      <c r="A279" s="211" t="s">
        <v>149</v>
      </c>
      <c r="B279" s="24" t="s">
        <v>150</v>
      </c>
      <c r="C279" s="72"/>
      <c r="D279" s="73"/>
      <c r="E279" s="72"/>
      <c r="F279" s="74"/>
      <c r="G279" s="40">
        <v>39309</v>
      </c>
      <c r="H279" s="40">
        <v>40755</v>
      </c>
      <c r="I279" s="40">
        <v>41121</v>
      </c>
      <c r="J279" s="59">
        <v>0</v>
      </c>
      <c r="K279" s="59">
        <v>0</v>
      </c>
      <c r="L279" s="59">
        <v>0</v>
      </c>
      <c r="M279" s="171" t="s">
        <v>151</v>
      </c>
      <c r="N279" s="22" t="s">
        <v>28</v>
      </c>
      <c r="O279" s="22" t="s">
        <v>22</v>
      </c>
      <c r="P279" s="22" t="s">
        <v>23</v>
      </c>
      <c r="Q279" s="28"/>
      <c r="R279" s="28"/>
      <c r="S279" s="28" t="s">
        <v>30</v>
      </c>
    </row>
    <row r="280" spans="1:24" s="75" customFormat="1" ht="12.75" customHeight="1">
      <c r="A280" s="22" t="s">
        <v>814</v>
      </c>
      <c r="B280" s="45" t="s">
        <v>815</v>
      </c>
      <c r="C280" s="30"/>
      <c r="D280" s="30"/>
      <c r="E280" s="212"/>
      <c r="F280" s="45"/>
      <c r="G280" s="33">
        <v>40623</v>
      </c>
      <c r="H280" s="33">
        <v>40988</v>
      </c>
      <c r="I280" s="32"/>
      <c r="J280" s="42">
        <v>100000</v>
      </c>
      <c r="K280" s="42">
        <v>23472</v>
      </c>
      <c r="L280" s="42">
        <v>36641</v>
      </c>
      <c r="M280" s="43" t="s">
        <v>816</v>
      </c>
      <c r="N280" s="31" t="s">
        <v>817</v>
      </c>
      <c r="O280" s="31" t="s">
        <v>328</v>
      </c>
      <c r="P280" s="31" t="s">
        <v>35</v>
      </c>
      <c r="Q280" s="45"/>
      <c r="R280" s="31"/>
      <c r="S280" s="31" t="s">
        <v>136</v>
      </c>
      <c r="T280" s="45"/>
      <c r="U280" s="45"/>
      <c r="V280" s="45"/>
      <c r="W280" s="45"/>
      <c r="X280" s="45"/>
    </row>
    <row r="281" spans="1:24" s="216" customFormat="1" ht="13.5" customHeight="1">
      <c r="A281" s="129" t="s">
        <v>818</v>
      </c>
      <c r="B281" s="47" t="s">
        <v>819</v>
      </c>
      <c r="C281" s="172"/>
      <c r="D281" s="172"/>
      <c r="E281" s="172"/>
      <c r="F281" s="213"/>
      <c r="G281" s="213">
        <v>40664</v>
      </c>
      <c r="H281" s="213">
        <v>41029</v>
      </c>
      <c r="I281" s="81"/>
      <c r="J281" s="214">
        <v>45000</v>
      </c>
      <c r="K281" s="214">
        <v>7962</v>
      </c>
      <c r="L281" s="214">
        <v>10385</v>
      </c>
      <c r="M281" s="81" t="s">
        <v>820</v>
      </c>
      <c r="N281" s="81" t="s">
        <v>821</v>
      </c>
      <c r="O281" s="215" t="s">
        <v>34</v>
      </c>
      <c r="P281" s="172" t="s">
        <v>35</v>
      </c>
      <c r="Q281" s="81"/>
      <c r="R281" s="81"/>
      <c r="S281" s="129" t="s">
        <v>136</v>
      </c>
      <c r="T281" s="81"/>
      <c r="U281" s="81"/>
      <c r="V281" s="81"/>
      <c r="W281" s="81"/>
      <c r="X281" s="81"/>
    </row>
    <row r="282" spans="1:19" s="45" customFormat="1" ht="12.75" customHeight="1">
      <c r="A282" s="27" t="s">
        <v>822</v>
      </c>
      <c r="B282" s="45" t="s">
        <v>88</v>
      </c>
      <c r="C282" s="24"/>
      <c r="D282" s="24"/>
      <c r="E282" s="24"/>
      <c r="F282" s="33"/>
      <c r="G282" s="33">
        <v>40544</v>
      </c>
      <c r="H282" s="64">
        <v>40755</v>
      </c>
      <c r="I282" s="32"/>
      <c r="J282" s="42">
        <v>33500</v>
      </c>
      <c r="K282" s="42">
        <v>17755</v>
      </c>
      <c r="L282" s="42">
        <v>0</v>
      </c>
      <c r="M282" s="43" t="s">
        <v>823</v>
      </c>
      <c r="N282" s="31" t="s">
        <v>824</v>
      </c>
      <c r="O282" s="31" t="s">
        <v>328</v>
      </c>
      <c r="P282" s="28" t="s">
        <v>35</v>
      </c>
      <c r="Q282" s="63" t="s">
        <v>825</v>
      </c>
      <c r="R282" s="32">
        <v>1548035</v>
      </c>
      <c r="S282" s="31" t="s">
        <v>30</v>
      </c>
    </row>
    <row r="283" spans="1:29" s="75" customFormat="1" ht="18" customHeight="1">
      <c r="A283" s="232" t="s">
        <v>834</v>
      </c>
      <c r="B283" s="234" t="s">
        <v>37</v>
      </c>
      <c r="C283" s="233"/>
      <c r="E283" s="229"/>
      <c r="F283" s="229"/>
      <c r="G283" s="236">
        <v>40547</v>
      </c>
      <c r="H283" s="238">
        <v>40847</v>
      </c>
      <c r="J283" s="239">
        <v>62041</v>
      </c>
      <c r="K283" s="237">
        <v>0</v>
      </c>
      <c r="L283" s="237">
        <v>21491</v>
      </c>
      <c r="M283" s="230" t="s">
        <v>835</v>
      </c>
      <c r="N283" s="230" t="s">
        <v>836</v>
      </c>
      <c r="O283" s="231" t="s">
        <v>328</v>
      </c>
      <c r="P283" s="228" t="s">
        <v>35</v>
      </c>
      <c r="R283" s="234"/>
      <c r="S283" s="28" t="s">
        <v>136</v>
      </c>
      <c r="V283" s="234"/>
      <c r="W283" s="234"/>
      <c r="X283" s="235" t="s">
        <v>24</v>
      </c>
      <c r="Y283" s="234"/>
      <c r="Z283" s="234"/>
      <c r="AA283" s="234"/>
      <c r="AB283" s="234"/>
      <c r="AC283" s="234"/>
    </row>
    <row r="284" spans="1:19" s="45" customFormat="1" ht="25.5" customHeight="1" thickBot="1">
      <c r="A284" s="27"/>
      <c r="B284" s="73" t="s">
        <v>826</v>
      </c>
      <c r="C284" s="24"/>
      <c r="D284" s="24"/>
      <c r="E284" s="24"/>
      <c r="F284" s="33"/>
      <c r="G284" s="64"/>
      <c r="H284" s="64"/>
      <c r="I284" s="32"/>
      <c r="J284" s="217">
        <f>SUM(J5:J283)</f>
        <v>32857188.24807868</v>
      </c>
      <c r="K284" s="217">
        <f>SUM(K5:K283)</f>
        <v>3860950.204459793</v>
      </c>
      <c r="L284" s="217">
        <f>SUM(L5:L283)</f>
        <v>6925539.715619983</v>
      </c>
      <c r="M284" s="43"/>
      <c r="N284" s="31"/>
      <c r="O284" s="31"/>
      <c r="P284" s="28"/>
      <c r="Q284" s="31"/>
      <c r="R284" s="77"/>
      <c r="S284" s="31"/>
    </row>
    <row r="285" spans="1:19" s="45" customFormat="1" ht="25.5" customHeight="1" thickTop="1">
      <c r="A285" s="27"/>
      <c r="B285" s="24"/>
      <c r="C285" s="24"/>
      <c r="D285" s="24"/>
      <c r="E285" s="24"/>
      <c r="F285" s="33"/>
      <c r="G285" s="64"/>
      <c r="H285" s="64"/>
      <c r="I285" s="32"/>
      <c r="J285" s="67"/>
      <c r="K285" s="67"/>
      <c r="L285" s="67"/>
      <c r="M285" s="43"/>
      <c r="N285" s="31"/>
      <c r="O285" s="31"/>
      <c r="P285" s="28"/>
      <c r="Q285" s="31"/>
      <c r="R285" s="77"/>
      <c r="S285" s="31"/>
    </row>
    <row r="286" ht="12.75" customHeight="1"/>
    <row r="287" ht="12.75" customHeight="1"/>
    <row r="288" spans="10:12" ht="12.75" customHeight="1">
      <c r="J288" s="219"/>
      <c r="K288" s="219" t="s">
        <v>827</v>
      </c>
      <c r="L288" s="219" t="s">
        <v>828</v>
      </c>
    </row>
    <row r="289" spans="9:12" ht="12.75" customHeight="1">
      <c r="I289" s="225" t="s">
        <v>30</v>
      </c>
      <c r="J289" s="220" t="s">
        <v>829</v>
      </c>
      <c r="K289" s="36">
        <f>COUNTIF(S5:S283,I289)</f>
        <v>200</v>
      </c>
      <c r="L289" s="54">
        <f>SUMIF(S5:S283,I289,J5:J283)</f>
        <v>25823926.529675163</v>
      </c>
    </row>
    <row r="290" spans="9:12" ht="12.75" customHeight="1">
      <c r="I290" s="225" t="s">
        <v>51</v>
      </c>
      <c r="J290" s="220" t="s">
        <v>830</v>
      </c>
      <c r="K290" s="36">
        <f>COUNTIF(S5:S283,I290)</f>
        <v>28</v>
      </c>
      <c r="L290" s="54">
        <f>SUMIF(S5:S283,I290,J5:J283)</f>
        <v>3507158.718403525</v>
      </c>
    </row>
    <row r="291" spans="9:12" ht="12.75" customHeight="1">
      <c r="I291" s="225" t="s">
        <v>136</v>
      </c>
      <c r="J291" s="220" t="s">
        <v>831</v>
      </c>
      <c r="K291" s="36">
        <f>COUNTIF(S5:S283,I291)</f>
        <v>14</v>
      </c>
      <c r="L291" s="54">
        <f>SUMIF(S5:S283,I291,J5:J283)</f>
        <v>498313</v>
      </c>
    </row>
    <row r="292" spans="9:12" ht="12.75" customHeight="1">
      <c r="I292" s="225" t="s">
        <v>24</v>
      </c>
      <c r="J292" s="220" t="s">
        <v>832</v>
      </c>
      <c r="K292" s="36">
        <f>COUNTIF(S5:S283,I292)</f>
        <v>37</v>
      </c>
      <c r="L292" s="54">
        <f>SUMIF(S5:S283,I292,J5:J283)</f>
        <v>3027790</v>
      </c>
    </row>
    <row r="293" spans="10:12" ht="12.75" customHeight="1" thickBot="1">
      <c r="J293" s="219" t="s">
        <v>826</v>
      </c>
      <c r="K293" s="221">
        <f>SUM(K289:K292)</f>
        <v>279</v>
      </c>
      <c r="L293" s="222">
        <f>SUM(L289:L292)</f>
        <v>32857188.24807869</v>
      </c>
    </row>
    <row r="294" ht="12.75" customHeight="1" thickTop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</sheetData>
  <sheetProtection/>
  <mergeCells count="2">
    <mergeCell ref="A1:S1"/>
    <mergeCell ref="A2:S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 Liska Jr</dc:creator>
  <cp:keywords/>
  <dc:description/>
  <cp:lastModifiedBy>Michael R Liska Jr</cp:lastModifiedBy>
  <dcterms:created xsi:type="dcterms:W3CDTF">2011-08-11T15:17:14Z</dcterms:created>
  <dcterms:modified xsi:type="dcterms:W3CDTF">2011-08-31T18:23:29Z</dcterms:modified>
  <cp:category/>
  <cp:version/>
  <cp:contentType/>
  <cp:contentStatus/>
</cp:coreProperties>
</file>